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13020"/>
  </bookViews>
  <sheets>
    <sheet name="на 01.11.18 св.500 т.р." sheetId="8" r:id="rId1"/>
    <sheet name="Лист1" sheetId="13" r:id="rId2"/>
  </sheets>
  <definedNames>
    <definedName name="_xlnm.Print_Titles" localSheetId="0">'на 01.11.18 св.500 т.р.'!$5:$8</definedName>
  </definedNames>
  <calcPr calcId="144525"/>
</workbook>
</file>

<file path=xl/calcChain.xml><?xml version="1.0" encoding="utf-8"?>
<calcChain xmlns="http://schemas.openxmlformats.org/spreadsheetml/2006/main">
  <c r="H59" i="8" l="1"/>
  <c r="J48" i="8" l="1"/>
  <c r="H47" i="8"/>
  <c r="F58" i="8"/>
  <c r="J99" i="8"/>
  <c r="H99" i="8"/>
  <c r="F98" i="8"/>
  <c r="F97" i="8"/>
  <c r="J96" i="8"/>
  <c r="H96" i="8"/>
  <c r="F95" i="8"/>
  <c r="F94" i="8"/>
  <c r="J93" i="8"/>
  <c r="F93" i="8" s="1"/>
  <c r="F92" i="8"/>
  <c r="F91" i="8"/>
  <c r="F90" i="8"/>
  <c r="J87" i="8"/>
  <c r="F87" i="8"/>
  <c r="J83" i="8"/>
  <c r="F81" i="8"/>
  <c r="F80" i="8"/>
  <c r="F77" i="8"/>
  <c r="F76" i="8"/>
  <c r="F75" i="8"/>
  <c r="J71" i="8"/>
  <c r="F71" i="8" s="1"/>
  <c r="F70" i="8"/>
  <c r="F69" i="8"/>
  <c r="J68" i="8"/>
  <c r="H67" i="8"/>
  <c r="F66" i="8"/>
  <c r="F67" i="8" s="1"/>
  <c r="J64" i="8"/>
  <c r="H64" i="8"/>
  <c r="F63" i="8"/>
  <c r="F62" i="8"/>
  <c r="F61" i="8"/>
  <c r="F60" i="8"/>
  <c r="F57" i="8"/>
  <c r="F56" i="8"/>
  <c r="F55" i="8"/>
  <c r="F54" i="8"/>
  <c r="J53" i="8"/>
  <c r="H53" i="8"/>
  <c r="F51" i="8"/>
  <c r="F50" i="8"/>
  <c r="F47" i="8"/>
  <c r="J43" i="8"/>
  <c r="F43" i="8" s="1"/>
  <c r="F41" i="8"/>
  <c r="J38" i="8"/>
  <c r="H38" i="8"/>
  <c r="F37" i="8"/>
  <c r="F36" i="8"/>
  <c r="F33" i="8"/>
  <c r="F31" i="8"/>
  <c r="J30" i="8"/>
  <c r="H30" i="8"/>
  <c r="F28" i="8"/>
  <c r="F30" i="8" s="1"/>
  <c r="J27" i="8"/>
  <c r="H27" i="8"/>
  <c r="F27" i="8" l="1"/>
  <c r="F42" i="8"/>
  <c r="F59" i="8"/>
  <c r="F99" i="8"/>
  <c r="F53" i="8"/>
  <c r="F52" i="8" s="1"/>
  <c r="H52" i="8"/>
  <c r="F96" i="8"/>
  <c r="F38" i="8"/>
  <c r="F64" i="8"/>
</calcChain>
</file>

<file path=xl/comments1.xml><?xml version="1.0" encoding="utf-8"?>
<comments xmlns="http://schemas.openxmlformats.org/spreadsheetml/2006/main">
  <authors>
    <author>arenda</author>
  </authors>
  <commentList>
    <comment ref="K49" authorId="0">
      <text>
        <r>
          <rPr>
            <b/>
            <sz val="9"/>
            <color indexed="81"/>
            <rFont val="Tahoma"/>
            <family val="2"/>
            <charset val="204"/>
          </rPr>
          <t>arenda:</t>
        </r>
        <r>
          <rPr>
            <sz val="9"/>
            <color indexed="81"/>
            <rFont val="Tahoma"/>
            <family val="2"/>
            <charset val="204"/>
          </rPr>
          <t xml:space="preserve">
решение суда - 236776,11
236776,11-5000-98731,09-2250-22364-6000-14000-9035,92-52320-18500-9035,92-2000=239236,93 (переплата 2460,82)</t>
        </r>
      </text>
    </comment>
  </commentList>
</comments>
</file>

<file path=xl/sharedStrings.xml><?xml version="1.0" encoding="utf-8"?>
<sst xmlns="http://schemas.openxmlformats.org/spreadsheetml/2006/main" count="268" uniqueCount="245">
  <si>
    <t>№</t>
  </si>
  <si>
    <t>арендатор</t>
  </si>
  <si>
    <t>№ и дата договора аренды</t>
  </si>
  <si>
    <t>юридический адрес</t>
  </si>
  <si>
    <t>руководитель</t>
  </si>
  <si>
    <t>сумма задолженности, (тыс. руб)</t>
  </si>
  <si>
    <t>Примечание</t>
  </si>
  <si>
    <t>ВСЕГО</t>
  </si>
  <si>
    <t>в том числе:</t>
  </si>
  <si>
    <t>период взыскания (основного долга)</t>
  </si>
  <si>
    <t>сумма основного долга тыс. руб</t>
  </si>
  <si>
    <t>период взыскания (пеня, неустойки) (тыс. руб)</t>
  </si>
  <si>
    <t>сумма пени, неустойки,  (тыс.руб)</t>
  </si>
  <si>
    <t>ЗАО «Энергия»</t>
  </si>
  <si>
    <t>ул. Калинина, 120</t>
  </si>
  <si>
    <t>Кочкин Владимир Николаевич</t>
  </si>
  <si>
    <t xml:space="preserve">125, 39 </t>
  </si>
  <si>
    <t>01.05.2016-31.08.2016</t>
  </si>
  <si>
    <t>11.01.2016-31.08.2016</t>
  </si>
  <si>
    <t xml:space="preserve">решение Арбитражного суда Амурской области  по делу (далее – решение № АО4) № А04-8599/2016 от 11.11.2016 </t>
  </si>
  <si>
    <t xml:space="preserve">86, 83  </t>
  </si>
  <si>
    <t xml:space="preserve">01.09.2016-30.11.2016   </t>
  </si>
  <si>
    <t xml:space="preserve">11.09.2016-30.11.2016    </t>
  </si>
  <si>
    <t xml:space="preserve">А04-1295/2017 от 20.04.2017 </t>
  </si>
  <si>
    <t xml:space="preserve">01.12.2016-05.05.2017   </t>
  </si>
  <si>
    <t xml:space="preserve">11.12.2016-05.05.2017   </t>
  </si>
  <si>
    <t>А04-7562/2017 от 31.08.2017</t>
  </si>
  <si>
    <t xml:space="preserve">166, 18 </t>
  </si>
  <si>
    <t>06.05.2017 -10.08.17</t>
  </si>
  <si>
    <t>11.05.17-10.08.17</t>
  </si>
  <si>
    <t>150/1 от 20.12.2001</t>
  </si>
  <si>
    <t>ул. Ленина, 60</t>
  </si>
  <si>
    <t>Шматок Алексей Сергеевич</t>
  </si>
  <si>
    <t xml:space="preserve">01.05.2017 - 31.08.2017 </t>
  </si>
  <si>
    <t>01.05.2017 - 31.08.2017</t>
  </si>
  <si>
    <t xml:space="preserve"> 01.09.2018 -28.02.2018</t>
  </si>
  <si>
    <t>11.09.2017-28.02.2018</t>
  </si>
  <si>
    <t xml:space="preserve">ООО "Добры молодцы"           </t>
  </si>
  <si>
    <t>425 от 20.03.2017</t>
  </si>
  <si>
    <t>ул. Лазо, 2</t>
  </si>
  <si>
    <t>20.03.2017-30.04.2017</t>
  </si>
  <si>
    <t>24.04.2017-30.04.2017</t>
  </si>
  <si>
    <t>01.05.2017-31.10.2017</t>
  </si>
  <si>
    <t>11.05.2017-31.10.2017</t>
  </si>
  <si>
    <t>225 от 08.11.2007</t>
  </si>
  <si>
    <t>ул. Зейская, 90</t>
  </si>
  <si>
    <t>Вощевоз Валерий Васильевич</t>
  </si>
  <si>
    <t xml:space="preserve">01.11.2013-05.04.2016    </t>
  </si>
  <si>
    <t xml:space="preserve">01.11.2013-05.04.2016 </t>
  </si>
  <si>
    <t>06.04.2016-30.11.2016</t>
  </si>
  <si>
    <t>11.04.2016-30.11.2016</t>
  </si>
  <si>
    <t>11.12.2016 - 31.12.2017</t>
  </si>
  <si>
    <t>Кононов А.Ю.</t>
  </si>
  <si>
    <t>Ленина, 123, кв. 206</t>
  </si>
  <si>
    <t>Кононов Анатолий Юрьевич</t>
  </si>
  <si>
    <t xml:space="preserve">1 298,52 </t>
  </si>
  <si>
    <t>01.03.2013-21.07.2014</t>
  </si>
  <si>
    <t>11.03.2013-21.07.2014</t>
  </si>
  <si>
    <t>решение суда  А04-2275/2014 от 28.07.2014</t>
  </si>
  <si>
    <t>22.07.2014-30.04.2011</t>
  </si>
  <si>
    <t xml:space="preserve">решение суда № 2-11711/2015 от 05.11.2015 </t>
  </si>
  <si>
    <t>Кувшинова Т.С.</t>
  </si>
  <si>
    <t>Кувшинова Татьяна Сергеевна</t>
  </si>
  <si>
    <t>01.08.2013-25.03.2015</t>
  </si>
  <si>
    <t>11.01.2012-25.03.2015</t>
  </si>
  <si>
    <t>решение суда А04-100/2015 от 30.04.2015</t>
  </si>
  <si>
    <t>ОАО «Облкоммунсервис»</t>
  </si>
  <si>
    <t>ул. Гражданская, 119</t>
  </si>
  <si>
    <t>Конкурсный управляю-щий  Бугримова Ирина Леонидовна</t>
  </si>
  <si>
    <t xml:space="preserve">2 441,13  </t>
  </si>
  <si>
    <t>ООО «АТК»</t>
  </si>
  <si>
    <t>ул. Островского, 14, кв. 99</t>
  </si>
  <si>
    <t>Конкурсный управляю-щий Кова-левский Дмитрий Алексеевич</t>
  </si>
  <si>
    <t>29.04.2015-12.11.2015</t>
  </si>
  <si>
    <t>решение суда А04-639/2016 от 05.03.2016</t>
  </si>
  <si>
    <t>ООО «Оптима»</t>
  </si>
  <si>
    <t xml:space="preserve"> 390 от 01.10.2014</t>
  </si>
  <si>
    <t>Пос. Моховая Падь, ДОС 15/1</t>
  </si>
  <si>
    <t>Хриченков Александр Владимиро-вич</t>
  </si>
  <si>
    <t xml:space="preserve">01.03.2017-31.08.2017      </t>
  </si>
  <si>
    <t xml:space="preserve">11.03.2017-31.08.2017     </t>
  </si>
  <si>
    <t>01.09.2017 - 30.11.2017</t>
  </si>
  <si>
    <t>11.09.2017 - 30.11.2017</t>
  </si>
  <si>
    <t>ООО «Универсал Амур Дальний восток»</t>
  </si>
  <si>
    <t>ул. Текстильная, 49</t>
  </si>
  <si>
    <t>Шулева Татьяна Борисовна</t>
  </si>
  <si>
    <t>01.01.2015-19.02.2015</t>
  </si>
  <si>
    <t xml:space="preserve">01.01.2015-19.02.2015 </t>
  </si>
  <si>
    <t>решение суда А04-7680/2015 от 27.10.2015</t>
  </si>
  <si>
    <t xml:space="preserve"> 01.03.2015-30.11.2015</t>
  </si>
  <si>
    <t>11.03.2015-30.11.2015</t>
  </si>
  <si>
    <t>решение суда А04-709/2016, от 24.01.16</t>
  </si>
  <si>
    <t>01.12.2015-31.03.2016</t>
  </si>
  <si>
    <t>11.12.2015-31.03.2016</t>
  </si>
  <si>
    <t>решение суда А04-5225/2016 от 01.08.2016</t>
  </si>
  <si>
    <t xml:space="preserve">01.04.2016-14.05.2016       </t>
  </si>
  <si>
    <t xml:space="preserve">11.04.2016-14.05.2016      </t>
  </si>
  <si>
    <t>решение суда А04-10384/2016 от 16.11.2016</t>
  </si>
  <si>
    <t xml:space="preserve">15.05.2016-31.08.2016  </t>
  </si>
  <si>
    <t>Лазо, 40</t>
  </si>
  <si>
    <t xml:space="preserve">Брылин </t>
  </si>
  <si>
    <t>10.01.2013-10.06.2013</t>
  </si>
  <si>
    <t>АООСО "Федерация бодибилдинга"</t>
  </si>
  <si>
    <t>215 от 11.06.2004</t>
  </si>
  <si>
    <t>Студенческая, 24</t>
  </si>
  <si>
    <t>Головина О.И.</t>
  </si>
  <si>
    <t>4 от 21.12.2007</t>
  </si>
  <si>
    <t>Калинина,63</t>
  </si>
  <si>
    <t xml:space="preserve">01.09.2014 по 03.06.2015 </t>
  </si>
  <si>
    <t xml:space="preserve">11.03.2014-19.03.2014, 11.05.2014-11.07.2014, 01.09.2014-03.06.2015, </t>
  </si>
  <si>
    <t>Дробышев Ю.М.</t>
  </si>
  <si>
    <t>338 от 21.04.2000 г.</t>
  </si>
  <si>
    <t>01.02.2015-30.04.2015</t>
  </si>
  <si>
    <t>01.02.2015 -30.04.2015</t>
  </si>
  <si>
    <t xml:space="preserve">ИП Приходько М.В              </t>
  </si>
  <si>
    <t>391 02.10.2014</t>
  </si>
  <si>
    <t xml:space="preserve">01.07.2017-31.10.2017 </t>
  </si>
  <si>
    <t xml:space="preserve">11.12.2015-31.10.2017 </t>
  </si>
  <si>
    <t>судебный приказ</t>
  </si>
  <si>
    <t>417 от 01.09.2016</t>
  </si>
  <si>
    <t xml:space="preserve">01.08.2017-31.10.2017 </t>
  </si>
  <si>
    <t>11.09.2016-31.10.2017</t>
  </si>
  <si>
    <t xml:space="preserve">ООО "Ремонтно-строительный участок"  </t>
  </si>
  <si>
    <t>416 от 01.09.2016</t>
  </si>
  <si>
    <t>415 от 01.09.2016</t>
  </si>
  <si>
    <t xml:space="preserve">ООО "Школа раннего развития детей "Умка"  </t>
  </si>
  <si>
    <t>409 от 05.04.2016</t>
  </si>
  <si>
    <t>ИП Тананайский Ю.С.</t>
  </si>
  <si>
    <t>181 от 08.11.2007</t>
  </si>
  <si>
    <t xml:space="preserve">01.05.2015-29.02.2016     </t>
  </si>
  <si>
    <t>А04-3707/2016 от 20.06.2016</t>
  </si>
  <si>
    <t xml:space="preserve">01.11.2014-26.03.215 </t>
  </si>
  <si>
    <t xml:space="preserve">15.04.2014-26.03.2015 </t>
  </si>
  <si>
    <t>Судебный приказ от 06.04.2018 №  А04-2649/2018</t>
  </si>
  <si>
    <t>Текущая задолженность</t>
  </si>
  <si>
    <t>01.11.2017-.30.04.2018</t>
  </si>
  <si>
    <t>11.11.2017-.30.04.2018</t>
  </si>
  <si>
    <t>АРОООО «Российский союз ветеранов Афганистана»</t>
  </si>
  <si>
    <t>01.01.2018-31.03.2018</t>
  </si>
  <si>
    <t>11.01.2018-31.03.2018</t>
  </si>
  <si>
    <t>01.04.2018-22.05.2018</t>
  </si>
  <si>
    <t>01.12.2017-30.04.2018</t>
  </si>
  <si>
    <t>11.12.2017-30.04.2018</t>
  </si>
  <si>
    <t>01.05.2018-22.05.2018</t>
  </si>
  <si>
    <t>АРОО "Федерация "Аквайс спорт"</t>
  </si>
  <si>
    <t xml:space="preserve">01.08.2017 - 31.03.2018 </t>
  </si>
  <si>
    <t>11.11.2016 - 31.03.2018</t>
  </si>
  <si>
    <t>Решение суда №А04-2068/2014 от 11.06.2014</t>
  </si>
  <si>
    <t>Решение суда№А04-4955/2010 от 17.01.2011</t>
  </si>
  <si>
    <t>Решение суда2-728/2016 от 05.02.2016</t>
  </si>
  <si>
    <t>Амурская, 172</t>
  </si>
  <si>
    <t>Решение суда А04-11090/2015 от 17.02.2016</t>
  </si>
  <si>
    <t xml:space="preserve">11.04.2017-30.09.2017        </t>
  </si>
  <si>
    <t>ООО "Априори"</t>
  </si>
  <si>
    <t>Ленина,97</t>
  </si>
  <si>
    <t>400 от 20.04.2005</t>
  </si>
  <si>
    <t>Решение суда А04-1297/2018 от 16.04.2018</t>
  </si>
  <si>
    <t>01.10.2017 -30.04.2018</t>
  </si>
  <si>
    <t>01.09.2017-30.04.2017</t>
  </si>
  <si>
    <t>Претензия от 17.05.2018 № 3337</t>
  </si>
  <si>
    <t>Договоры расторгнуты</t>
  </si>
  <si>
    <t>Действующие договоры аренды</t>
  </si>
  <si>
    <t>19.10.2010 - 10.06.2013</t>
  </si>
  <si>
    <t>11.02.2010 -18.10.2010</t>
  </si>
  <si>
    <t>Берлянд А.З.</t>
  </si>
  <si>
    <t>106 а от 01.03.2002</t>
  </si>
  <si>
    <t>Решение суда А04-5178/2003 от 11.03.2004</t>
  </si>
  <si>
    <t xml:space="preserve">ООО "Информационный расчетный центр                          </t>
  </si>
  <si>
    <t>ул. Амурская, 120</t>
  </si>
  <si>
    <t>Решение суда № А04-4238/2017 от 29.05.2018</t>
  </si>
  <si>
    <t>претензия № 2596 от 18.04.2018</t>
  </si>
  <si>
    <t>11.03.2017-13.03.2018</t>
  </si>
  <si>
    <t>ООО Квант-Амур</t>
  </si>
  <si>
    <t>404 от 13.10.2015</t>
  </si>
  <si>
    <t>Шевченко, 80</t>
  </si>
  <si>
    <t>Решение суда от 28.12.2016</t>
  </si>
  <si>
    <t>01.12.2015-31.08.2016</t>
  </si>
  <si>
    <t>11.12.2015-31.08.2016</t>
  </si>
  <si>
    <t>Решение суда от 15.05.2017</t>
  </si>
  <si>
    <t>11.09.2016-30.09.2016</t>
  </si>
  <si>
    <t>01.09.2016-30.09.2016</t>
  </si>
  <si>
    <t>Претензия</t>
  </si>
  <si>
    <t>11.03.2016-30.04.2017</t>
  </si>
  <si>
    <t>Пионерская, 32</t>
  </si>
  <si>
    <t>А04-4327/2018 от 28.05.2018</t>
  </si>
  <si>
    <t>01.04.2018-30.06.2018</t>
  </si>
  <si>
    <t>А04-3182/2015 от 13.09.2015 погасил</t>
  </si>
  <si>
    <t xml:space="preserve">ООО "Электрик"  </t>
  </si>
  <si>
    <t>422 от 06.02.2017</t>
  </si>
  <si>
    <t>решение от 21.06.2018 № О04-3544/2018</t>
  </si>
  <si>
    <t>пеня</t>
  </si>
  <si>
    <t>423 от 06.02.2017</t>
  </si>
  <si>
    <t>11.10.2017-14.02.2018</t>
  </si>
  <si>
    <t>претензия</t>
  </si>
  <si>
    <t>01.10.17-30.06.18</t>
  </si>
  <si>
    <t>претензии</t>
  </si>
  <si>
    <t>10.02.17-31.03.18</t>
  </si>
  <si>
    <t>ИП Абраамян В.А.</t>
  </si>
  <si>
    <t>432 от 18.09.2017</t>
  </si>
  <si>
    <t>18.09.17-31.03.18</t>
  </si>
  <si>
    <t>22.09.17-31.03.18</t>
  </si>
  <si>
    <t>судебный приказ от 25.05.2018 № А04-4328/2018</t>
  </si>
  <si>
    <t>ИП Саркисянц М.А.</t>
  </si>
  <si>
    <t>392 от 03.10.2014</t>
  </si>
  <si>
    <t>11.11.17-22.01.18</t>
  </si>
  <si>
    <t>Ларионов Е.В.</t>
  </si>
  <si>
    <t>решение суда</t>
  </si>
  <si>
    <t>гараж, Комсомольская, 7</t>
  </si>
  <si>
    <t>2/1 от 16.09.2002</t>
  </si>
  <si>
    <t>350 от 21.06.2002</t>
  </si>
  <si>
    <t xml:space="preserve">3 от 01.06.2008 </t>
  </si>
  <si>
    <t>357 от 29.04.2002</t>
  </si>
  <si>
    <t>02-12/Т от 27.04.2012</t>
  </si>
  <si>
    <t xml:space="preserve"> № А04-1197/2015 от 28.04.2015 (пост. 6-го арбитр. Апелляц. суда от 05.08.2015 № 06АП-3073/2015), (определ. о включ. требования в реестр требований кредиторов от 13.12.17 № А04-6166/2017</t>
  </si>
  <si>
    <t>402 от 29.04.2015</t>
  </si>
  <si>
    <t>393 от 08.10.2014</t>
  </si>
  <si>
    <t>№ 34 от 07.12.2007</t>
  </si>
  <si>
    <t>ООО «Автопредприятие»</t>
  </si>
  <si>
    <t>А04-1944/2018 от 25.05.2018</t>
  </si>
  <si>
    <t xml:space="preserve"> №  А04-2153/2016 от 05.05.2016</t>
  </si>
  <si>
    <t xml:space="preserve"> № А04-846/2017 от 30.03.2017</t>
  </si>
  <si>
    <t>А04-2310/2018 от 21.05.2018</t>
  </si>
  <si>
    <t>А04-2147/2018 от 21.05.2018</t>
  </si>
  <si>
    <t>А04-3220/2018 от 15.06.2018</t>
  </si>
  <si>
    <t xml:space="preserve">11.05.2015-25.02.2016    </t>
  </si>
  <si>
    <t>443 от 29.01.2018</t>
  </si>
  <si>
    <t xml:space="preserve"> 27.03.2018 А04-726/2018, утверждение мирового соглашения А04-726/2018 от 20.06.2018, с июня 2018 по март 2019- оплата по 78 906,21, апрель, май 19 - 78906,20 руб.</t>
  </si>
  <si>
    <t xml:space="preserve"> № А04-9158/2017 от 11.12.2017, мировое соглашение А04-5466/2018 от 02.07.2018, с июня 18 по май 2019-оплата по 9035,92 руб.</t>
  </si>
  <si>
    <t>текущая задолженность</t>
  </si>
  <si>
    <t>ё</t>
  </si>
  <si>
    <t>01.04.2018-30.09.2018</t>
  </si>
  <si>
    <t>Претензия № 6551 от 01.10.18</t>
  </si>
  <si>
    <t>01.03.2018-30.09.2018</t>
  </si>
  <si>
    <t>суд. приказ А04-6893/2018 от 17.08.18</t>
  </si>
  <si>
    <t>А04-4799/2018 от 25.07.18</t>
  </si>
  <si>
    <t>претензия от 17.10.2018 № 6979</t>
  </si>
  <si>
    <t xml:space="preserve">Суд. разбирательство № А04-7611/2018 </t>
  </si>
  <si>
    <t>Минжулина Ирина Альбертовна</t>
  </si>
  <si>
    <t>А04-6894/2018 от 17.08.18</t>
  </si>
  <si>
    <t>Сведения о физических и юридических лицах, имеющих задолженность по арендной плате и пени по договорам аренды недвижимого имущества свыше 500 т.р. по состоянию на 01.11.2018</t>
  </si>
  <si>
    <t>01.05.2018-03.07.2018</t>
  </si>
  <si>
    <t>Задолженность до даты расторжения, готовится претензия</t>
  </si>
  <si>
    <t>Прочие дебеторы (задолженность менее 500 тыс. руб)</t>
  </si>
  <si>
    <t>ИТОГО:</t>
  </si>
  <si>
    <t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 Благовещенской                                                                                                                                                                                                                                                                      городской Думы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29.11.2018 № 50/119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</si>
</sst>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2">
    <xf numFmtId="0" fontId="0" fillId="0" borderId="0" xfId="0"/>
    <xf numFmtId="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9" fillId="2" borderId="0" xfId="0" applyFont="1" applyFill="1"/>
    <xf numFmtId="0" fontId="10" fillId="2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9" fillId="2" borderId="1" xfId="0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/>
    <xf numFmtId="0" fontId="11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/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</cellXfs>
  <cellStyles count="2">
    <cellStyle name="Обычный" xfId="0" builtinId="0"/>
    <cellStyle name="Обычный 28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02"/>
  <sheetViews>
    <sheetView tabSelected="1" topLeftCell="A14" workbookViewId="0">
      <selection activeCell="H113" sqref="H113"/>
    </sheetView>
  </sheetViews>
  <sheetFormatPr defaultRowHeight="15" x14ac:dyDescent="0.25"/>
  <cols>
    <col min="1" max="1" width="5.85546875" style="31" customWidth="1"/>
    <col min="2" max="2" width="16.42578125" style="31" customWidth="1"/>
    <col min="3" max="3" width="10.28515625" style="31" customWidth="1"/>
    <col min="4" max="4" width="11.28515625" style="31" customWidth="1"/>
    <col min="5" max="5" width="13" style="31" hidden="1" customWidth="1"/>
    <col min="6" max="6" width="10.28515625" style="32" customWidth="1"/>
    <col min="7" max="7" width="10.140625" style="31" customWidth="1"/>
    <col min="8" max="8" width="10" style="32" customWidth="1"/>
    <col min="9" max="9" width="11" style="31" customWidth="1"/>
    <col min="10" max="10" width="9.42578125" style="32" bestFit="1" customWidth="1"/>
    <col min="11" max="11" width="39.5703125" style="31" customWidth="1"/>
    <col min="12" max="16384" width="9.140625" style="27"/>
  </cols>
  <sheetData>
    <row r="1" spans="1:11" ht="57.75" customHeight="1" x14ac:dyDescent="0.25">
      <c r="K1" s="35" t="s">
        <v>244</v>
      </c>
    </row>
    <row r="2" spans="1:11" x14ac:dyDescent="0.25">
      <c r="K2" s="34"/>
    </row>
    <row r="3" spans="1:11" s="18" customFormat="1" ht="33" customHeight="1" x14ac:dyDescent="0.25">
      <c r="A3" s="38" t="s">
        <v>239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s="18" customFormat="1" ht="15.75" x14ac:dyDescent="0.25">
      <c r="A4" s="39" t="s">
        <v>160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s="18" customFormat="1" x14ac:dyDescent="0.25">
      <c r="A5" s="40" t="s">
        <v>0</v>
      </c>
      <c r="B5" s="40" t="s">
        <v>1</v>
      </c>
      <c r="C5" s="40" t="s">
        <v>2</v>
      </c>
      <c r="D5" s="40" t="s">
        <v>3</v>
      </c>
      <c r="E5" s="40" t="s">
        <v>4</v>
      </c>
      <c r="F5" s="40" t="s">
        <v>5</v>
      </c>
      <c r="G5" s="40"/>
      <c r="H5" s="40"/>
      <c r="I5" s="40"/>
      <c r="J5" s="40"/>
      <c r="K5" s="40" t="s">
        <v>6</v>
      </c>
    </row>
    <row r="6" spans="1:11" s="18" customFormat="1" x14ac:dyDescent="0.25">
      <c r="A6" s="40"/>
      <c r="B6" s="40"/>
      <c r="C6" s="40"/>
      <c r="D6" s="40"/>
      <c r="E6" s="40"/>
      <c r="F6" s="41" t="s">
        <v>7</v>
      </c>
      <c r="G6" s="40" t="s">
        <v>8</v>
      </c>
      <c r="H6" s="40"/>
      <c r="I6" s="40"/>
      <c r="J6" s="40"/>
      <c r="K6" s="40"/>
    </row>
    <row r="7" spans="1:11" s="18" customFormat="1" x14ac:dyDescent="0.25">
      <c r="A7" s="40"/>
      <c r="B7" s="40"/>
      <c r="C7" s="40"/>
      <c r="D7" s="40"/>
      <c r="E7" s="40"/>
      <c r="F7" s="41"/>
      <c r="G7" s="40" t="s">
        <v>9</v>
      </c>
      <c r="H7" s="41" t="s">
        <v>10</v>
      </c>
      <c r="I7" s="40" t="s">
        <v>11</v>
      </c>
      <c r="J7" s="41" t="s">
        <v>12</v>
      </c>
      <c r="K7" s="40"/>
    </row>
    <row r="8" spans="1:11" s="18" customFormat="1" ht="33" customHeight="1" x14ac:dyDescent="0.25">
      <c r="A8" s="40"/>
      <c r="B8" s="40"/>
      <c r="C8" s="40"/>
      <c r="D8" s="40"/>
      <c r="E8" s="40"/>
      <c r="F8" s="41"/>
      <c r="G8" s="40"/>
      <c r="H8" s="41"/>
      <c r="I8" s="40"/>
      <c r="J8" s="41"/>
      <c r="K8" s="40"/>
    </row>
    <row r="9" spans="1:11" s="19" customFormat="1" ht="38.25" x14ac:dyDescent="0.25">
      <c r="A9" s="36">
        <v>1</v>
      </c>
      <c r="B9" s="36" t="s">
        <v>13</v>
      </c>
      <c r="C9" s="36" t="s">
        <v>208</v>
      </c>
      <c r="D9" s="36" t="s">
        <v>14</v>
      </c>
      <c r="E9" s="36" t="s">
        <v>15</v>
      </c>
      <c r="F9" s="12" t="s">
        <v>16</v>
      </c>
      <c r="G9" s="16" t="s">
        <v>17</v>
      </c>
      <c r="H9" s="12">
        <v>92.37</v>
      </c>
      <c r="I9" s="16" t="s">
        <v>18</v>
      </c>
      <c r="J9" s="12">
        <v>33.020000000000003</v>
      </c>
      <c r="K9" s="16" t="s">
        <v>19</v>
      </c>
    </row>
    <row r="10" spans="1:11" s="19" customFormat="1" ht="25.5" x14ac:dyDescent="0.25">
      <c r="A10" s="36"/>
      <c r="B10" s="36"/>
      <c r="C10" s="36"/>
      <c r="D10" s="36"/>
      <c r="E10" s="36"/>
      <c r="F10" s="12" t="s">
        <v>20</v>
      </c>
      <c r="G10" s="16" t="s">
        <v>21</v>
      </c>
      <c r="H10" s="12">
        <v>69.28</v>
      </c>
      <c r="I10" s="16" t="s">
        <v>22</v>
      </c>
      <c r="J10" s="12">
        <v>17.55</v>
      </c>
      <c r="K10" s="16" t="s">
        <v>23</v>
      </c>
    </row>
    <row r="11" spans="1:11" s="19" customFormat="1" ht="25.5" x14ac:dyDescent="0.25">
      <c r="A11" s="36"/>
      <c r="B11" s="36"/>
      <c r="C11" s="36"/>
      <c r="D11" s="36"/>
      <c r="E11" s="36"/>
      <c r="F11" s="12">
        <v>168.38</v>
      </c>
      <c r="G11" s="16" t="s">
        <v>24</v>
      </c>
      <c r="H11" s="12">
        <v>119.19</v>
      </c>
      <c r="I11" s="16" t="s">
        <v>25</v>
      </c>
      <c r="J11" s="12">
        <v>49.19</v>
      </c>
      <c r="K11" s="16" t="s">
        <v>26</v>
      </c>
    </row>
    <row r="12" spans="1:11" s="19" customFormat="1" ht="25.5" x14ac:dyDescent="0.25">
      <c r="A12" s="36"/>
      <c r="B12" s="36"/>
      <c r="C12" s="36"/>
      <c r="D12" s="36"/>
      <c r="E12" s="36"/>
      <c r="F12" s="12" t="s">
        <v>27</v>
      </c>
      <c r="G12" s="16" t="s">
        <v>28</v>
      </c>
      <c r="H12" s="12">
        <v>73</v>
      </c>
      <c r="I12" s="16" t="s">
        <v>29</v>
      </c>
      <c r="J12" s="12">
        <v>10.050000000000001</v>
      </c>
      <c r="K12" s="36" t="s">
        <v>133</v>
      </c>
    </row>
    <row r="13" spans="1:11" s="19" customFormat="1" x14ac:dyDescent="0.25">
      <c r="A13" s="36"/>
      <c r="B13" s="36"/>
      <c r="C13" s="36"/>
      <c r="D13" s="36"/>
      <c r="E13" s="36"/>
      <c r="F13" s="12"/>
      <c r="G13" s="16"/>
      <c r="H13" s="12"/>
      <c r="I13" s="16"/>
      <c r="J13" s="12">
        <v>83.13</v>
      </c>
      <c r="K13" s="36"/>
    </row>
    <row r="14" spans="1:11" s="19" customFormat="1" x14ac:dyDescent="0.25">
      <c r="A14" s="37"/>
      <c r="B14" s="37"/>
      <c r="C14" s="37"/>
      <c r="D14" s="37"/>
      <c r="E14" s="37"/>
      <c r="F14" s="6">
        <v>546.78</v>
      </c>
      <c r="G14" s="16"/>
      <c r="H14" s="6">
        <v>353.84</v>
      </c>
      <c r="I14" s="16"/>
      <c r="J14" s="6">
        <v>192.94</v>
      </c>
      <c r="K14" s="16"/>
    </row>
    <row r="15" spans="1:11" s="19" customFormat="1" ht="25.5" x14ac:dyDescent="0.25">
      <c r="A15" s="36">
        <v>2</v>
      </c>
      <c r="B15" s="36" t="s">
        <v>52</v>
      </c>
      <c r="C15" s="36" t="s">
        <v>209</v>
      </c>
      <c r="D15" s="36" t="s">
        <v>53</v>
      </c>
      <c r="E15" s="36" t="s">
        <v>54</v>
      </c>
      <c r="F15" s="12" t="s">
        <v>55</v>
      </c>
      <c r="G15" s="16" t="s">
        <v>56</v>
      </c>
      <c r="H15" s="12">
        <v>1161.3499999999999</v>
      </c>
      <c r="I15" s="16" t="s">
        <v>57</v>
      </c>
      <c r="J15" s="12">
        <v>137.16999999999999</v>
      </c>
      <c r="K15" s="16" t="s">
        <v>58</v>
      </c>
    </row>
    <row r="16" spans="1:11" s="19" customFormat="1" ht="25.5" x14ac:dyDescent="0.25">
      <c r="A16" s="36"/>
      <c r="B16" s="36"/>
      <c r="C16" s="37"/>
      <c r="D16" s="36"/>
      <c r="E16" s="37"/>
      <c r="F16" s="12">
        <v>1160.25</v>
      </c>
      <c r="G16" s="16" t="s">
        <v>59</v>
      </c>
      <c r="H16" s="12">
        <v>673.31</v>
      </c>
      <c r="I16" s="16" t="s">
        <v>59</v>
      </c>
      <c r="J16" s="12">
        <v>486.94</v>
      </c>
      <c r="K16" s="16" t="s">
        <v>60</v>
      </c>
    </row>
    <row r="17" spans="1:11" s="19" customFormat="1" x14ac:dyDescent="0.25">
      <c r="A17" s="36"/>
      <c r="B17" s="36"/>
      <c r="C17" s="37"/>
      <c r="D17" s="36"/>
      <c r="E17" s="37"/>
      <c r="F17" s="6">
        <v>2458.77</v>
      </c>
      <c r="G17" s="16"/>
      <c r="H17" s="6">
        <v>1834.66</v>
      </c>
      <c r="I17" s="16"/>
      <c r="J17" s="6">
        <v>624.11</v>
      </c>
      <c r="K17" s="16"/>
    </row>
    <row r="18" spans="1:11" s="18" customFormat="1" ht="38.25" hidden="1" x14ac:dyDescent="0.25">
      <c r="A18" s="16">
        <v>3</v>
      </c>
      <c r="B18" s="16" t="s">
        <v>205</v>
      </c>
      <c r="C18" s="16" t="s">
        <v>210</v>
      </c>
      <c r="D18" s="16" t="s">
        <v>207</v>
      </c>
      <c r="E18" s="20"/>
      <c r="F18" s="6">
        <v>26.57</v>
      </c>
      <c r="G18" s="16"/>
      <c r="H18" s="6"/>
      <c r="I18" s="16"/>
      <c r="J18" s="6">
        <v>26.57</v>
      </c>
      <c r="K18" s="16" t="s">
        <v>206</v>
      </c>
    </row>
    <row r="19" spans="1:11" s="19" customFormat="1" ht="38.25" x14ac:dyDescent="0.25">
      <c r="A19" s="16">
        <v>3</v>
      </c>
      <c r="B19" s="16" t="s">
        <v>61</v>
      </c>
      <c r="C19" s="16" t="s">
        <v>211</v>
      </c>
      <c r="D19" s="16"/>
      <c r="E19" s="16" t="s">
        <v>62</v>
      </c>
      <c r="F19" s="6">
        <v>1454.78</v>
      </c>
      <c r="G19" s="16" t="s">
        <v>63</v>
      </c>
      <c r="H19" s="6">
        <v>573.29</v>
      </c>
      <c r="I19" s="16" t="s">
        <v>64</v>
      </c>
      <c r="J19" s="6">
        <v>881.49</v>
      </c>
      <c r="K19" s="16" t="s">
        <v>65</v>
      </c>
    </row>
    <row r="20" spans="1:11" s="19" customFormat="1" ht="63.75" x14ac:dyDescent="0.25">
      <c r="A20" s="16">
        <v>4</v>
      </c>
      <c r="B20" s="16" t="s">
        <v>66</v>
      </c>
      <c r="C20" s="16" t="s">
        <v>212</v>
      </c>
      <c r="D20" s="16" t="s">
        <v>67</v>
      </c>
      <c r="E20" s="16" t="s">
        <v>68</v>
      </c>
      <c r="F20" s="6" t="s">
        <v>69</v>
      </c>
      <c r="G20" s="16"/>
      <c r="H20" s="6">
        <v>2041.13</v>
      </c>
      <c r="I20" s="16"/>
      <c r="J20" s="6">
        <v>400</v>
      </c>
      <c r="K20" s="16" t="s">
        <v>213</v>
      </c>
    </row>
    <row r="21" spans="1:11" s="19" customFormat="1" ht="63.75" x14ac:dyDescent="0.25">
      <c r="A21" s="16">
        <v>5</v>
      </c>
      <c r="B21" s="16" t="s">
        <v>70</v>
      </c>
      <c r="C21" s="16" t="s">
        <v>214</v>
      </c>
      <c r="D21" s="16" t="s">
        <v>71</v>
      </c>
      <c r="E21" s="16" t="s">
        <v>72</v>
      </c>
      <c r="F21" s="6">
        <v>2049.0100000000002</v>
      </c>
      <c r="G21" s="16" t="s">
        <v>73</v>
      </c>
      <c r="H21" s="6">
        <v>1357.18</v>
      </c>
      <c r="I21" s="16" t="s">
        <v>73</v>
      </c>
      <c r="J21" s="6">
        <v>691.83</v>
      </c>
      <c r="K21" s="16" t="s">
        <v>74</v>
      </c>
    </row>
    <row r="22" spans="1:11" s="19" customFormat="1" ht="38.25" x14ac:dyDescent="0.25">
      <c r="A22" s="36">
        <v>6</v>
      </c>
      <c r="B22" s="36" t="s">
        <v>83</v>
      </c>
      <c r="C22" s="36" t="s">
        <v>215</v>
      </c>
      <c r="D22" s="36" t="s">
        <v>84</v>
      </c>
      <c r="E22" s="16" t="s">
        <v>85</v>
      </c>
      <c r="F22" s="12">
        <v>84.75</v>
      </c>
      <c r="G22" s="16" t="s">
        <v>86</v>
      </c>
      <c r="H22" s="12">
        <v>70.92</v>
      </c>
      <c r="I22" s="16" t="s">
        <v>87</v>
      </c>
      <c r="J22" s="12">
        <v>13.83</v>
      </c>
      <c r="K22" s="16" t="s">
        <v>88</v>
      </c>
    </row>
    <row r="23" spans="1:11" s="19" customFormat="1" ht="25.5" x14ac:dyDescent="0.25">
      <c r="A23" s="36"/>
      <c r="B23" s="36"/>
      <c r="C23" s="36"/>
      <c r="D23" s="36"/>
      <c r="E23" s="16"/>
      <c r="F23" s="12">
        <v>658.63</v>
      </c>
      <c r="G23" s="16" t="s">
        <v>89</v>
      </c>
      <c r="H23" s="12">
        <v>608.63</v>
      </c>
      <c r="I23" s="16" t="s">
        <v>90</v>
      </c>
      <c r="J23" s="12">
        <v>50</v>
      </c>
      <c r="K23" s="16" t="s">
        <v>91</v>
      </c>
    </row>
    <row r="24" spans="1:11" s="19" customFormat="1" ht="25.5" x14ac:dyDescent="0.25">
      <c r="A24" s="36"/>
      <c r="B24" s="36"/>
      <c r="C24" s="36"/>
      <c r="D24" s="36"/>
      <c r="E24" s="16"/>
      <c r="F24" s="12">
        <v>396.18</v>
      </c>
      <c r="G24" s="16" t="s">
        <v>92</v>
      </c>
      <c r="H24" s="12">
        <v>298.74</v>
      </c>
      <c r="I24" s="16" t="s">
        <v>93</v>
      </c>
      <c r="J24" s="12">
        <v>97.44</v>
      </c>
      <c r="K24" s="16" t="s">
        <v>94</v>
      </c>
    </row>
    <row r="25" spans="1:11" s="19" customFormat="1" ht="25.5" x14ac:dyDescent="0.25">
      <c r="A25" s="36"/>
      <c r="B25" s="36"/>
      <c r="C25" s="36"/>
      <c r="D25" s="36"/>
      <c r="E25" s="16"/>
      <c r="F25" s="12">
        <v>129.37</v>
      </c>
      <c r="G25" s="16" t="s">
        <v>95</v>
      </c>
      <c r="H25" s="12">
        <v>110.22</v>
      </c>
      <c r="I25" s="16" t="s">
        <v>96</v>
      </c>
      <c r="J25" s="12">
        <v>13.59</v>
      </c>
      <c r="K25" s="16" t="s">
        <v>97</v>
      </c>
    </row>
    <row r="26" spans="1:11" s="19" customFormat="1" ht="25.5" x14ac:dyDescent="0.25">
      <c r="A26" s="36"/>
      <c r="B26" s="36"/>
      <c r="C26" s="36"/>
      <c r="D26" s="36"/>
      <c r="E26" s="16"/>
      <c r="F26" s="12"/>
      <c r="G26" s="16"/>
      <c r="H26" s="12"/>
      <c r="I26" s="16" t="s">
        <v>98</v>
      </c>
      <c r="J26" s="12">
        <v>5.56</v>
      </c>
      <c r="K26" s="16"/>
    </row>
    <row r="27" spans="1:11" s="19" customFormat="1" x14ac:dyDescent="0.25">
      <c r="A27" s="36"/>
      <c r="B27" s="36"/>
      <c r="C27" s="36"/>
      <c r="D27" s="36"/>
      <c r="E27" s="16"/>
      <c r="F27" s="6">
        <f>H27+J27</f>
        <v>1268.93</v>
      </c>
      <c r="G27" s="7"/>
      <c r="H27" s="6">
        <f>H22+H23+H24+H25+H26</f>
        <v>1088.51</v>
      </c>
      <c r="I27" s="7"/>
      <c r="J27" s="6">
        <f>J22+J23+J24+J25+J26</f>
        <v>180.42</v>
      </c>
      <c r="K27" s="16"/>
    </row>
    <row r="28" spans="1:11" s="18" customFormat="1" ht="25.5" hidden="1" x14ac:dyDescent="0.25">
      <c r="A28" s="42">
        <v>8</v>
      </c>
      <c r="B28" s="36" t="s">
        <v>144</v>
      </c>
      <c r="C28" s="36" t="s">
        <v>216</v>
      </c>
      <c r="D28" s="36" t="s">
        <v>99</v>
      </c>
      <c r="E28" s="36" t="s">
        <v>100</v>
      </c>
      <c r="F28" s="12">
        <f>J28+H28</f>
        <v>82.506920000000008</v>
      </c>
      <c r="G28" s="16" t="s">
        <v>101</v>
      </c>
      <c r="H28" s="12">
        <v>20.149999999999999</v>
      </c>
      <c r="I28" s="16" t="s">
        <v>162</v>
      </c>
      <c r="J28" s="12">
        <v>62.356920000000002</v>
      </c>
      <c r="K28" s="16" t="s">
        <v>147</v>
      </c>
    </row>
    <row r="29" spans="1:11" s="18" customFormat="1" ht="25.5" hidden="1" x14ac:dyDescent="0.25">
      <c r="A29" s="42"/>
      <c r="B29" s="36"/>
      <c r="C29" s="36"/>
      <c r="D29" s="36"/>
      <c r="E29" s="36"/>
      <c r="F29" s="12">
        <v>21.347259999999999</v>
      </c>
      <c r="G29" s="16"/>
      <c r="H29" s="12"/>
      <c r="I29" s="16" t="s">
        <v>163</v>
      </c>
      <c r="J29" s="12">
        <v>21.347259999999999</v>
      </c>
      <c r="K29" s="16" t="s">
        <v>148</v>
      </c>
    </row>
    <row r="30" spans="1:11" s="18" customFormat="1" hidden="1" x14ac:dyDescent="0.25">
      <c r="A30" s="42"/>
      <c r="B30" s="36"/>
      <c r="C30" s="36"/>
      <c r="D30" s="36"/>
      <c r="E30" s="36"/>
      <c r="F30" s="6">
        <f>SUM(F28:F29)</f>
        <v>103.85418000000001</v>
      </c>
      <c r="G30" s="7"/>
      <c r="H30" s="6">
        <f>SUM(H28:H29)</f>
        <v>20.149999999999999</v>
      </c>
      <c r="I30" s="7"/>
      <c r="J30" s="6">
        <f>SUM(J28:J29)</f>
        <v>83.704180000000008</v>
      </c>
      <c r="K30" s="16"/>
    </row>
    <row r="31" spans="1:11" s="21" customFormat="1" ht="76.5" hidden="1" x14ac:dyDescent="0.25">
      <c r="A31" s="36">
        <v>9</v>
      </c>
      <c r="B31" s="36" t="s">
        <v>105</v>
      </c>
      <c r="C31" s="36" t="s">
        <v>106</v>
      </c>
      <c r="D31" s="36" t="s">
        <v>107</v>
      </c>
      <c r="E31" s="16"/>
      <c r="F31" s="12">
        <f>SUM(H31+J31)</f>
        <v>46.489999999999995</v>
      </c>
      <c r="G31" s="16" t="s">
        <v>108</v>
      </c>
      <c r="H31" s="12">
        <v>18.63</v>
      </c>
      <c r="I31" s="12" t="s">
        <v>109</v>
      </c>
      <c r="J31" s="12">
        <v>27.86</v>
      </c>
      <c r="K31" s="16" t="s">
        <v>149</v>
      </c>
    </row>
    <row r="32" spans="1:11" s="18" customFormat="1" hidden="1" x14ac:dyDescent="0.25">
      <c r="A32" s="36"/>
      <c r="B32" s="36"/>
      <c r="C32" s="36"/>
      <c r="D32" s="36"/>
      <c r="E32" s="16"/>
      <c r="F32" s="6">
        <v>46.49</v>
      </c>
      <c r="G32" s="7"/>
      <c r="H32" s="6">
        <v>18.63</v>
      </c>
      <c r="I32" s="7"/>
      <c r="J32" s="6">
        <v>27.86</v>
      </c>
      <c r="K32" s="16"/>
    </row>
    <row r="33" spans="1:11" s="21" customFormat="1" ht="25.5" hidden="1" x14ac:dyDescent="0.25">
      <c r="A33" s="36">
        <v>10</v>
      </c>
      <c r="B33" s="36" t="s">
        <v>110</v>
      </c>
      <c r="C33" s="36" t="s">
        <v>111</v>
      </c>
      <c r="D33" s="36" t="s">
        <v>150</v>
      </c>
      <c r="E33" s="16"/>
      <c r="F33" s="12">
        <f>SUM(H33+J33)</f>
        <v>214.54000000000002</v>
      </c>
      <c r="G33" s="15" t="s">
        <v>112</v>
      </c>
      <c r="H33" s="12">
        <v>158.4</v>
      </c>
      <c r="I33" s="15" t="s">
        <v>113</v>
      </c>
      <c r="J33" s="12">
        <v>56.14</v>
      </c>
      <c r="K33" s="15" t="s">
        <v>151</v>
      </c>
    </row>
    <row r="34" spans="1:11" s="18" customFormat="1" hidden="1" x14ac:dyDescent="0.25">
      <c r="A34" s="36"/>
      <c r="B34" s="36"/>
      <c r="C34" s="36"/>
      <c r="D34" s="36"/>
      <c r="E34" s="16"/>
      <c r="F34" s="6">
        <v>214.54</v>
      </c>
      <c r="G34" s="7"/>
      <c r="H34" s="6">
        <v>158.4</v>
      </c>
      <c r="I34" s="7"/>
      <c r="J34" s="6">
        <v>56.4</v>
      </c>
      <c r="K34" s="16"/>
    </row>
    <row r="35" spans="1:11" s="18" customFormat="1" ht="25.5" hidden="1" x14ac:dyDescent="0.25">
      <c r="A35" s="16">
        <v>11</v>
      </c>
      <c r="B35" s="16" t="s">
        <v>164</v>
      </c>
      <c r="C35" s="16" t="s">
        <v>165</v>
      </c>
      <c r="D35" s="16"/>
      <c r="E35" s="16"/>
      <c r="F35" s="6"/>
      <c r="G35" s="7"/>
      <c r="H35" s="6">
        <v>203.8</v>
      </c>
      <c r="I35" s="7"/>
      <c r="J35" s="6"/>
      <c r="K35" s="16" t="s">
        <v>166</v>
      </c>
    </row>
    <row r="36" spans="1:11" s="18" customFormat="1" ht="25.5" hidden="1" x14ac:dyDescent="0.25">
      <c r="A36" s="36">
        <v>12</v>
      </c>
      <c r="B36" s="36" t="s">
        <v>172</v>
      </c>
      <c r="C36" s="36" t="s">
        <v>173</v>
      </c>
      <c r="D36" s="36" t="s">
        <v>174</v>
      </c>
      <c r="E36" s="16"/>
      <c r="F36" s="12">
        <f>SUM(H36+J36)</f>
        <v>156.59</v>
      </c>
      <c r="G36" s="15" t="s">
        <v>176</v>
      </c>
      <c r="H36" s="12">
        <v>98.59</v>
      </c>
      <c r="I36" s="15" t="s">
        <v>177</v>
      </c>
      <c r="J36" s="12">
        <v>58</v>
      </c>
      <c r="K36" s="15" t="s">
        <v>175</v>
      </c>
    </row>
    <row r="37" spans="1:11" s="18" customFormat="1" ht="25.5" hidden="1" x14ac:dyDescent="0.25">
      <c r="A37" s="36"/>
      <c r="B37" s="36"/>
      <c r="C37" s="36"/>
      <c r="D37" s="36"/>
      <c r="E37" s="16"/>
      <c r="F37" s="12">
        <f>SUM(H37+J37)</f>
        <v>37.06</v>
      </c>
      <c r="G37" s="15" t="s">
        <v>180</v>
      </c>
      <c r="H37" s="12">
        <v>32.86</v>
      </c>
      <c r="I37" s="15" t="s">
        <v>179</v>
      </c>
      <c r="J37" s="12">
        <v>4.2</v>
      </c>
      <c r="K37" s="15" t="s">
        <v>178</v>
      </c>
    </row>
    <row r="38" spans="1:11" s="18" customFormat="1" hidden="1" x14ac:dyDescent="0.25">
      <c r="A38" s="36"/>
      <c r="B38" s="36"/>
      <c r="C38" s="36"/>
      <c r="D38" s="36"/>
      <c r="E38" s="16"/>
      <c r="F38" s="6">
        <f>SUM(H38+J38)</f>
        <v>193.64999999999998</v>
      </c>
      <c r="G38" s="7"/>
      <c r="H38" s="6">
        <f>SUM(H36:H37)</f>
        <v>131.44999999999999</v>
      </c>
      <c r="I38" s="7"/>
      <c r="J38" s="6">
        <f>SUM(J36:J37)</f>
        <v>62.2</v>
      </c>
      <c r="K38" s="16"/>
    </row>
    <row r="39" spans="1:11" s="19" customFormat="1" ht="25.5" x14ac:dyDescent="0.25">
      <c r="A39" s="36">
        <v>7</v>
      </c>
      <c r="B39" s="36" t="s">
        <v>75</v>
      </c>
      <c r="C39" s="36" t="s">
        <v>76</v>
      </c>
      <c r="D39" s="36" t="s">
        <v>77</v>
      </c>
      <c r="E39" s="36" t="s">
        <v>78</v>
      </c>
      <c r="F39" s="12">
        <v>227.41</v>
      </c>
      <c r="G39" s="16" t="s">
        <v>79</v>
      </c>
      <c r="H39" s="12">
        <v>154.38</v>
      </c>
      <c r="I39" s="16" t="s">
        <v>80</v>
      </c>
      <c r="J39" s="12">
        <v>73.02</v>
      </c>
      <c r="K39" s="16" t="s">
        <v>222</v>
      </c>
    </row>
    <row r="40" spans="1:11" s="19" customFormat="1" ht="25.5" x14ac:dyDescent="0.25">
      <c r="A40" s="36"/>
      <c r="B40" s="36"/>
      <c r="C40" s="36"/>
      <c r="D40" s="36"/>
      <c r="E40" s="37"/>
      <c r="F40" s="12">
        <v>116.09</v>
      </c>
      <c r="G40" s="16" t="s">
        <v>81</v>
      </c>
      <c r="H40" s="12">
        <v>92.63</v>
      </c>
      <c r="I40" s="16" t="s">
        <v>82</v>
      </c>
      <c r="J40" s="12">
        <v>23.47</v>
      </c>
      <c r="K40" s="16" t="s">
        <v>223</v>
      </c>
    </row>
    <row r="41" spans="1:11" s="19" customFormat="1" ht="25.5" x14ac:dyDescent="0.25">
      <c r="A41" s="36"/>
      <c r="B41" s="36"/>
      <c r="C41" s="36"/>
      <c r="D41" s="36"/>
      <c r="E41" s="37"/>
      <c r="F41" s="12">
        <f>SUM(H41+J41)</f>
        <v>175.03</v>
      </c>
      <c r="G41" s="16" t="s">
        <v>141</v>
      </c>
      <c r="H41" s="12">
        <v>128.5</v>
      </c>
      <c r="I41" s="16" t="s">
        <v>142</v>
      </c>
      <c r="J41" s="12">
        <v>46.53</v>
      </c>
      <c r="K41" s="16" t="s">
        <v>238</v>
      </c>
    </row>
    <row r="42" spans="1:11" s="22" customFormat="1" ht="25.5" x14ac:dyDescent="0.25">
      <c r="A42" s="36"/>
      <c r="B42" s="36"/>
      <c r="C42" s="36"/>
      <c r="D42" s="36"/>
      <c r="E42" s="37"/>
      <c r="F42" s="12">
        <f>SUM(F43-F41-F40-F39)</f>
        <v>67.279999999999944</v>
      </c>
      <c r="G42" s="16" t="s">
        <v>240</v>
      </c>
      <c r="H42" s="12">
        <v>67.28</v>
      </c>
      <c r="I42" s="16"/>
      <c r="J42" s="12"/>
      <c r="K42" s="16" t="s">
        <v>241</v>
      </c>
    </row>
    <row r="43" spans="1:11" s="22" customFormat="1" x14ac:dyDescent="0.25">
      <c r="A43" s="36"/>
      <c r="B43" s="36"/>
      <c r="C43" s="36"/>
      <c r="D43" s="36"/>
      <c r="E43" s="37"/>
      <c r="F43" s="6">
        <f>SUM(H43+J43)</f>
        <v>585.80999999999995</v>
      </c>
      <c r="G43" s="16"/>
      <c r="H43" s="6">
        <v>442.79</v>
      </c>
      <c r="I43" s="16"/>
      <c r="J43" s="6">
        <f>SUM(J39:J42)</f>
        <v>143.01999999999998</v>
      </c>
      <c r="K43" s="16"/>
    </row>
    <row r="44" spans="1:11" s="18" customFormat="1" ht="15.75" x14ac:dyDescent="0.25">
      <c r="A44" s="43" t="s">
        <v>161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</row>
    <row r="45" spans="1:11" s="18" customFormat="1" ht="25.5" hidden="1" x14ac:dyDescent="0.25">
      <c r="A45" s="36">
        <v>8</v>
      </c>
      <c r="B45" s="36" t="s">
        <v>217</v>
      </c>
      <c r="C45" s="36" t="s">
        <v>30</v>
      </c>
      <c r="D45" s="36" t="s">
        <v>31</v>
      </c>
      <c r="E45" s="36" t="s">
        <v>32</v>
      </c>
      <c r="F45" s="13">
        <v>0</v>
      </c>
      <c r="G45" s="17" t="s">
        <v>33</v>
      </c>
      <c r="H45" s="13">
        <v>0</v>
      </c>
      <c r="I45" s="17" t="s">
        <v>34</v>
      </c>
      <c r="J45" s="13">
        <v>0</v>
      </c>
      <c r="K45" s="17" t="s">
        <v>218</v>
      </c>
    </row>
    <row r="46" spans="1:11" s="19" customFormat="1" ht="25.5" x14ac:dyDescent="0.25">
      <c r="A46" s="37"/>
      <c r="B46" s="36"/>
      <c r="C46" s="36"/>
      <c r="D46" s="36"/>
      <c r="E46" s="36"/>
      <c r="F46" s="12">
        <v>5757.34</v>
      </c>
      <c r="G46" s="16" t="s">
        <v>35</v>
      </c>
      <c r="H46" s="12">
        <v>5531.84</v>
      </c>
      <c r="I46" s="16" t="s">
        <v>36</v>
      </c>
      <c r="J46" s="12">
        <v>225.5</v>
      </c>
      <c r="K46" s="16" t="s">
        <v>234</v>
      </c>
    </row>
    <row r="47" spans="1:11" s="19" customFormat="1" ht="25.5" x14ac:dyDescent="0.25">
      <c r="A47" s="36"/>
      <c r="B47" s="36"/>
      <c r="C47" s="36"/>
      <c r="D47" s="36"/>
      <c r="E47" s="36"/>
      <c r="F47" s="12">
        <f>SUM(F48-F46-F45)</f>
        <v>4203.43</v>
      </c>
      <c r="G47" s="16" t="s">
        <v>232</v>
      </c>
      <c r="H47" s="12">
        <f>SUM(H48-H46)</f>
        <v>2346.5599999999995</v>
      </c>
      <c r="I47" s="16" t="s">
        <v>232</v>
      </c>
      <c r="J47" s="12">
        <v>1856.87</v>
      </c>
      <c r="K47" s="16" t="s">
        <v>235</v>
      </c>
    </row>
    <row r="48" spans="1:11" s="19" customFormat="1" x14ac:dyDescent="0.25">
      <c r="A48" s="37"/>
      <c r="B48" s="36"/>
      <c r="C48" s="36"/>
      <c r="D48" s="36"/>
      <c r="E48" s="36"/>
      <c r="F48" s="6">
        <v>9960.77</v>
      </c>
      <c r="G48" s="7"/>
      <c r="H48" s="6">
        <v>7878.4</v>
      </c>
      <c r="I48" s="7"/>
      <c r="J48" s="6">
        <f>SUM(J45:J47)</f>
        <v>2082.37</v>
      </c>
      <c r="K48" s="16"/>
    </row>
    <row r="49" spans="1:11" s="18" customFormat="1" ht="38.25" hidden="1" x14ac:dyDescent="0.25">
      <c r="A49" s="36">
        <v>9</v>
      </c>
      <c r="B49" s="36" t="s">
        <v>37</v>
      </c>
      <c r="C49" s="36" t="s">
        <v>38</v>
      </c>
      <c r="D49" s="36" t="s">
        <v>39</v>
      </c>
      <c r="E49" s="36" t="s">
        <v>237</v>
      </c>
      <c r="F49" s="12">
        <v>0</v>
      </c>
      <c r="G49" s="16" t="s">
        <v>40</v>
      </c>
      <c r="H49" s="12">
        <v>0</v>
      </c>
      <c r="I49" s="16" t="s">
        <v>41</v>
      </c>
      <c r="J49" s="12">
        <v>0</v>
      </c>
      <c r="K49" s="16" t="s">
        <v>227</v>
      </c>
    </row>
    <row r="50" spans="1:11" s="19" customFormat="1" ht="66.75" customHeight="1" x14ac:dyDescent="0.25">
      <c r="A50" s="36"/>
      <c r="B50" s="36"/>
      <c r="C50" s="36"/>
      <c r="D50" s="36"/>
      <c r="E50" s="36"/>
      <c r="F50" s="12">
        <f>SUM(H50+J50)</f>
        <v>746.76</v>
      </c>
      <c r="G50" s="16" t="s">
        <v>42</v>
      </c>
      <c r="H50" s="12">
        <v>705.76</v>
      </c>
      <c r="I50" s="16" t="s">
        <v>43</v>
      </c>
      <c r="J50" s="12">
        <v>41</v>
      </c>
      <c r="K50" s="16" t="s">
        <v>226</v>
      </c>
    </row>
    <row r="51" spans="1:11" s="19" customFormat="1" ht="25.5" x14ac:dyDescent="0.25">
      <c r="A51" s="36"/>
      <c r="B51" s="36"/>
      <c r="C51" s="36"/>
      <c r="D51" s="36"/>
      <c r="E51" s="36"/>
      <c r="F51" s="12">
        <f>SUM(H51+J51)</f>
        <v>436.44</v>
      </c>
      <c r="G51" s="16" t="s">
        <v>135</v>
      </c>
      <c r="H51" s="12">
        <v>318.12</v>
      </c>
      <c r="I51" s="16" t="s">
        <v>136</v>
      </c>
      <c r="J51" s="12">
        <v>118.32</v>
      </c>
      <c r="K51" s="14" t="s">
        <v>236</v>
      </c>
    </row>
    <row r="52" spans="1:11" s="19" customFormat="1" ht="25.5" hidden="1" x14ac:dyDescent="0.25">
      <c r="A52" s="36"/>
      <c r="B52" s="36"/>
      <c r="C52" s="36"/>
      <c r="D52" s="36"/>
      <c r="E52" s="36"/>
      <c r="F52" s="12">
        <f>SUM(F53-F51-F50-F49)</f>
        <v>0</v>
      </c>
      <c r="G52" s="16" t="s">
        <v>140</v>
      </c>
      <c r="H52" s="12">
        <f>SUM(H53-H51-H50-H49)</f>
        <v>0</v>
      </c>
      <c r="I52" s="16"/>
      <c r="J52" s="12"/>
      <c r="K52" s="16" t="s">
        <v>134</v>
      </c>
    </row>
    <row r="53" spans="1:11" s="19" customFormat="1" ht="24" customHeight="1" x14ac:dyDescent="0.25">
      <c r="A53" s="36"/>
      <c r="B53" s="36"/>
      <c r="C53" s="36"/>
      <c r="D53" s="36"/>
      <c r="E53" s="36"/>
      <c r="F53" s="6">
        <f t="shared" ref="F53:F58" si="0">SUM(H53+J53)</f>
        <v>1183.2</v>
      </c>
      <c r="G53" s="7"/>
      <c r="H53" s="6">
        <f>SUM(H49:H51)</f>
        <v>1023.88</v>
      </c>
      <c r="I53" s="7"/>
      <c r="J53" s="6">
        <f>SUM(J49:J52)</f>
        <v>159.32</v>
      </c>
      <c r="K53" s="16"/>
    </row>
    <row r="54" spans="1:11" s="19" customFormat="1" ht="25.5" x14ac:dyDescent="0.25">
      <c r="A54" s="36">
        <v>10</v>
      </c>
      <c r="B54" s="36" t="s">
        <v>137</v>
      </c>
      <c r="C54" s="36" t="s">
        <v>44</v>
      </c>
      <c r="D54" s="36" t="s">
        <v>45</v>
      </c>
      <c r="E54" s="36" t="s">
        <v>46</v>
      </c>
      <c r="F54" s="12">
        <f t="shared" si="0"/>
        <v>1425.56</v>
      </c>
      <c r="G54" s="16" t="s">
        <v>47</v>
      </c>
      <c r="H54" s="12">
        <v>586.84</v>
      </c>
      <c r="I54" s="16" t="s">
        <v>48</v>
      </c>
      <c r="J54" s="12">
        <v>838.72</v>
      </c>
      <c r="K54" s="16" t="s">
        <v>219</v>
      </c>
    </row>
    <row r="55" spans="1:11" s="19" customFormat="1" ht="25.5" x14ac:dyDescent="0.25">
      <c r="A55" s="36"/>
      <c r="B55" s="37"/>
      <c r="C55" s="36"/>
      <c r="D55" s="36"/>
      <c r="E55" s="36"/>
      <c r="F55" s="12">
        <f t="shared" si="0"/>
        <v>608.84</v>
      </c>
      <c r="G55" s="16" t="s">
        <v>49</v>
      </c>
      <c r="H55" s="12">
        <v>380.6</v>
      </c>
      <c r="I55" s="16" t="s">
        <v>50</v>
      </c>
      <c r="J55" s="12">
        <v>228.24</v>
      </c>
      <c r="K55" s="16" t="s">
        <v>220</v>
      </c>
    </row>
    <row r="56" spans="1:11" s="19" customFormat="1" ht="25.5" x14ac:dyDescent="0.25">
      <c r="A56" s="36"/>
      <c r="B56" s="37"/>
      <c r="C56" s="36"/>
      <c r="D56" s="36"/>
      <c r="E56" s="36"/>
      <c r="F56" s="12">
        <f t="shared" si="0"/>
        <v>1437.74</v>
      </c>
      <c r="G56" s="16" t="s">
        <v>51</v>
      </c>
      <c r="H56" s="12">
        <v>715.89</v>
      </c>
      <c r="I56" s="16" t="s">
        <v>51</v>
      </c>
      <c r="J56" s="12">
        <v>721.85</v>
      </c>
      <c r="K56" s="16" t="s">
        <v>221</v>
      </c>
    </row>
    <row r="57" spans="1:11" s="19" customFormat="1" ht="25.5" x14ac:dyDescent="0.25">
      <c r="A57" s="36"/>
      <c r="B57" s="37"/>
      <c r="C57" s="36"/>
      <c r="D57" s="36"/>
      <c r="E57" s="37"/>
      <c r="F57" s="12">
        <f t="shared" si="0"/>
        <v>217.23000000000002</v>
      </c>
      <c r="G57" s="16" t="s">
        <v>138</v>
      </c>
      <c r="H57" s="12">
        <v>173.74</v>
      </c>
      <c r="I57" s="16" t="s">
        <v>139</v>
      </c>
      <c r="J57" s="12">
        <v>43.49</v>
      </c>
      <c r="K57" s="16" t="s">
        <v>233</v>
      </c>
    </row>
    <row r="58" spans="1:11" s="19" customFormat="1" ht="25.5" x14ac:dyDescent="0.25">
      <c r="A58" s="36"/>
      <c r="B58" s="37"/>
      <c r="C58" s="36"/>
      <c r="D58" s="36"/>
      <c r="E58" s="37"/>
      <c r="F58" s="12">
        <f t="shared" si="0"/>
        <v>516.4</v>
      </c>
      <c r="G58" s="16" t="s">
        <v>230</v>
      </c>
      <c r="H58" s="12">
        <v>347.94</v>
      </c>
      <c r="I58" s="16" t="s">
        <v>230</v>
      </c>
      <c r="J58" s="12">
        <v>168.46</v>
      </c>
      <c r="K58" s="16" t="s">
        <v>231</v>
      </c>
    </row>
    <row r="59" spans="1:11" s="19" customFormat="1" x14ac:dyDescent="0.25">
      <c r="A59" s="36"/>
      <c r="B59" s="37"/>
      <c r="C59" s="36"/>
      <c r="D59" s="36"/>
      <c r="E59" s="37"/>
      <c r="F59" s="12">
        <f>SUM(F60-F57-F58-F56-F55-F54)</f>
        <v>58.230000000000018</v>
      </c>
      <c r="G59" s="18"/>
      <c r="H59" s="12">
        <f>SUM(H60-H57-H58-H56-H55-H54)</f>
        <v>58.230000000000018</v>
      </c>
      <c r="I59" s="16"/>
      <c r="J59" s="12"/>
      <c r="K59" s="16" t="s">
        <v>134</v>
      </c>
    </row>
    <row r="60" spans="1:11" s="19" customFormat="1" x14ac:dyDescent="0.25">
      <c r="A60" s="36"/>
      <c r="B60" s="37"/>
      <c r="C60" s="36"/>
      <c r="D60" s="36"/>
      <c r="E60" s="37"/>
      <c r="F60" s="6">
        <f>SUM(H60+J60)</f>
        <v>4264</v>
      </c>
      <c r="G60" s="7"/>
      <c r="H60" s="6">
        <v>2263.2399999999998</v>
      </c>
      <c r="I60" s="7"/>
      <c r="J60" s="6">
        <v>2000.76</v>
      </c>
      <c r="K60" s="16"/>
    </row>
    <row r="61" spans="1:11" s="18" customFormat="1" ht="25.5" hidden="1" x14ac:dyDescent="0.25">
      <c r="A61" s="36">
        <v>4</v>
      </c>
      <c r="B61" s="36" t="s">
        <v>102</v>
      </c>
      <c r="C61" s="36" t="s">
        <v>103</v>
      </c>
      <c r="D61" s="36" t="s">
        <v>104</v>
      </c>
      <c r="E61" s="16"/>
      <c r="F61" s="12">
        <f>SUM(H61:J61)</f>
        <v>186.45</v>
      </c>
      <c r="G61" s="16" t="s">
        <v>145</v>
      </c>
      <c r="H61" s="12">
        <v>67.040000000000006</v>
      </c>
      <c r="I61" s="16" t="s">
        <v>146</v>
      </c>
      <c r="J61" s="12">
        <v>119.41</v>
      </c>
      <c r="K61" s="8" t="s">
        <v>184</v>
      </c>
    </row>
    <row r="62" spans="1:11" s="18" customFormat="1" ht="25.5" hidden="1" x14ac:dyDescent="0.25">
      <c r="A62" s="36"/>
      <c r="B62" s="36"/>
      <c r="C62" s="36"/>
      <c r="D62" s="36"/>
      <c r="E62" s="16"/>
      <c r="F62" s="12">
        <f>SUM(H62:J62)</f>
        <v>126.04</v>
      </c>
      <c r="G62" s="16" t="s">
        <v>185</v>
      </c>
      <c r="H62" s="12">
        <v>100.56</v>
      </c>
      <c r="I62" s="16"/>
      <c r="J62" s="12">
        <v>25.48</v>
      </c>
      <c r="K62" s="8" t="s">
        <v>159</v>
      </c>
    </row>
    <row r="63" spans="1:11" s="18" customFormat="1" ht="25.5" hidden="1" x14ac:dyDescent="0.25">
      <c r="A63" s="36"/>
      <c r="B63" s="36"/>
      <c r="C63" s="36"/>
      <c r="D63" s="36"/>
      <c r="E63" s="16"/>
      <c r="F63" s="12">
        <f>SUM(H63:J63)</f>
        <v>59.82</v>
      </c>
      <c r="G63" s="16" t="s">
        <v>140</v>
      </c>
      <c r="H63" s="12">
        <v>59.82</v>
      </c>
      <c r="I63" s="16"/>
      <c r="J63" s="12"/>
      <c r="K63" s="16" t="s">
        <v>134</v>
      </c>
    </row>
    <row r="64" spans="1:11" s="18" customFormat="1" hidden="1" x14ac:dyDescent="0.25">
      <c r="A64" s="36"/>
      <c r="B64" s="36"/>
      <c r="C64" s="36"/>
      <c r="D64" s="36"/>
      <c r="E64" s="16"/>
      <c r="F64" s="6">
        <f>SUM(H64:J64)</f>
        <v>372.31</v>
      </c>
      <c r="G64" s="7"/>
      <c r="H64" s="6">
        <f>SUM(H61:H63)</f>
        <v>227.42000000000002</v>
      </c>
      <c r="I64" s="7"/>
      <c r="J64" s="6">
        <f>SUM(J61:J63)</f>
        <v>144.88999999999999</v>
      </c>
      <c r="K64" s="16"/>
    </row>
    <row r="65" spans="1:11" s="18" customFormat="1" ht="25.5" hidden="1" x14ac:dyDescent="0.25">
      <c r="A65" s="42">
        <v>5</v>
      </c>
      <c r="B65" s="45" t="s">
        <v>153</v>
      </c>
      <c r="C65" s="45" t="s">
        <v>155</v>
      </c>
      <c r="D65" s="45" t="s">
        <v>154</v>
      </c>
      <c r="E65" s="45"/>
      <c r="F65" s="1">
        <v>0</v>
      </c>
      <c r="G65" s="15"/>
      <c r="H65" s="12"/>
      <c r="I65" s="15" t="s">
        <v>152</v>
      </c>
      <c r="J65" s="12">
        <v>0</v>
      </c>
      <c r="K65" s="15" t="s">
        <v>156</v>
      </c>
    </row>
    <row r="66" spans="1:11" s="18" customFormat="1" ht="25.5" hidden="1" x14ac:dyDescent="0.25">
      <c r="A66" s="42"/>
      <c r="B66" s="45"/>
      <c r="C66" s="45"/>
      <c r="D66" s="45"/>
      <c r="E66" s="45"/>
      <c r="F66" s="1">
        <f>SUM(H66+J66)</f>
        <v>213.94</v>
      </c>
      <c r="G66" s="15" t="s">
        <v>157</v>
      </c>
      <c r="H66" s="12">
        <v>109.18</v>
      </c>
      <c r="I66" s="15" t="s">
        <v>158</v>
      </c>
      <c r="J66" s="12">
        <v>104.76</v>
      </c>
      <c r="K66" s="15" t="s">
        <v>159</v>
      </c>
    </row>
    <row r="67" spans="1:11" s="18" customFormat="1" ht="25.5" hidden="1" x14ac:dyDescent="0.25">
      <c r="A67" s="42"/>
      <c r="B67" s="45"/>
      <c r="C67" s="45"/>
      <c r="D67" s="45"/>
      <c r="E67" s="45"/>
      <c r="F67" s="1">
        <f>SUM(F68-F66-F65)</f>
        <v>-27.949999999999989</v>
      </c>
      <c r="G67" s="15" t="s">
        <v>143</v>
      </c>
      <c r="H67" s="12">
        <f>SUM(H68-H66)</f>
        <v>-27.950000000000003</v>
      </c>
      <c r="I67" s="15"/>
      <c r="J67" s="12"/>
      <c r="K67" s="15" t="s">
        <v>134</v>
      </c>
    </row>
    <row r="68" spans="1:11" s="18" customFormat="1" hidden="1" x14ac:dyDescent="0.25">
      <c r="A68" s="42"/>
      <c r="B68" s="45"/>
      <c r="C68" s="45"/>
      <c r="D68" s="45"/>
      <c r="E68" s="45"/>
      <c r="F68" s="4">
        <v>185.99</v>
      </c>
      <c r="G68" s="5"/>
      <c r="H68" s="6">
        <v>81.23</v>
      </c>
      <c r="I68" s="5"/>
      <c r="J68" s="6">
        <f>J66+J67</f>
        <v>104.76</v>
      </c>
      <c r="K68" s="15"/>
    </row>
    <row r="69" spans="1:11" s="18" customFormat="1" ht="25.5" hidden="1" x14ac:dyDescent="0.25">
      <c r="A69" s="36">
        <v>6</v>
      </c>
      <c r="B69" s="45" t="s">
        <v>114</v>
      </c>
      <c r="C69" s="36" t="s">
        <v>115</v>
      </c>
      <c r="D69" s="36"/>
      <c r="E69" s="16"/>
      <c r="F69" s="6">
        <f>SUM(H69:J69)</f>
        <v>33.698149999999998</v>
      </c>
      <c r="G69" s="15" t="s">
        <v>116</v>
      </c>
      <c r="H69" s="1">
        <v>8.2575900000000004</v>
      </c>
      <c r="I69" s="15" t="s">
        <v>117</v>
      </c>
      <c r="J69" s="12">
        <v>25.440560000000001</v>
      </c>
      <c r="K69" s="15" t="s">
        <v>118</v>
      </c>
    </row>
    <row r="70" spans="1:11" s="18" customFormat="1" hidden="1" x14ac:dyDescent="0.25">
      <c r="A70" s="36"/>
      <c r="B70" s="45"/>
      <c r="C70" s="36"/>
      <c r="D70" s="36"/>
      <c r="E70" s="16"/>
      <c r="F70" s="6">
        <f>SUM(H70:J70)</f>
        <v>23.56</v>
      </c>
      <c r="G70" s="15"/>
      <c r="H70" s="1">
        <v>23.56</v>
      </c>
      <c r="I70" s="15"/>
      <c r="J70" s="12"/>
      <c r="K70" s="15" t="s">
        <v>228</v>
      </c>
    </row>
    <row r="71" spans="1:11" s="18" customFormat="1" hidden="1" x14ac:dyDescent="0.25">
      <c r="A71" s="36"/>
      <c r="B71" s="37"/>
      <c r="C71" s="36"/>
      <c r="D71" s="36"/>
      <c r="E71" s="16"/>
      <c r="F71" s="6">
        <f>SUM(H71+J71)</f>
        <v>57.260559999999998</v>
      </c>
      <c r="G71" s="7"/>
      <c r="H71" s="6">
        <v>31.82</v>
      </c>
      <c r="I71" s="7"/>
      <c r="J71" s="6">
        <f>SUM(J69-J70)</f>
        <v>25.440560000000001</v>
      </c>
      <c r="K71" s="16"/>
    </row>
    <row r="72" spans="1:11" s="18" customFormat="1" ht="25.5" hidden="1" x14ac:dyDescent="0.25">
      <c r="A72" s="42">
        <v>7</v>
      </c>
      <c r="B72" s="45" t="s">
        <v>167</v>
      </c>
      <c r="C72" s="45" t="s">
        <v>119</v>
      </c>
      <c r="D72" s="45"/>
      <c r="E72" s="2"/>
      <c r="F72" s="12">
        <v>109.82401</v>
      </c>
      <c r="G72" s="15" t="s">
        <v>120</v>
      </c>
      <c r="H72" s="1">
        <v>67.371269999999996</v>
      </c>
      <c r="I72" s="15" t="s">
        <v>121</v>
      </c>
      <c r="J72" s="12">
        <v>42.452739999999999</v>
      </c>
      <c r="K72" s="15" t="s">
        <v>189</v>
      </c>
    </row>
    <row r="73" spans="1:11" s="18" customFormat="1" hidden="1" x14ac:dyDescent="0.25">
      <c r="A73" s="42"/>
      <c r="B73" s="45"/>
      <c r="C73" s="45"/>
      <c r="D73" s="45"/>
      <c r="E73" s="2"/>
      <c r="F73" s="12"/>
      <c r="G73" s="15"/>
      <c r="H73" s="1"/>
      <c r="I73" s="15"/>
      <c r="J73" s="12">
        <v>13.66</v>
      </c>
      <c r="K73" s="15" t="s">
        <v>190</v>
      </c>
    </row>
    <row r="74" spans="1:11" s="18" customFormat="1" hidden="1" x14ac:dyDescent="0.25">
      <c r="A74" s="42"/>
      <c r="B74" s="45"/>
      <c r="C74" s="45"/>
      <c r="D74" s="45"/>
      <c r="E74" s="2"/>
      <c r="F74" s="12">
        <v>51.59</v>
      </c>
      <c r="G74" s="15"/>
      <c r="H74" s="1">
        <v>51.59</v>
      </c>
      <c r="I74" s="15"/>
      <c r="J74" s="12"/>
      <c r="K74" s="15" t="s">
        <v>228</v>
      </c>
    </row>
    <row r="75" spans="1:11" s="18" customFormat="1" hidden="1" x14ac:dyDescent="0.25">
      <c r="A75" s="42"/>
      <c r="B75" s="45"/>
      <c r="C75" s="45"/>
      <c r="D75" s="45"/>
      <c r="E75" s="2"/>
      <c r="F75" s="6">
        <f>SUM(H75+J75)</f>
        <v>175.07</v>
      </c>
      <c r="G75" s="5"/>
      <c r="H75" s="4">
        <v>118.96</v>
      </c>
      <c r="I75" s="5"/>
      <c r="J75" s="6">
        <v>56.11</v>
      </c>
      <c r="K75" s="15"/>
    </row>
    <row r="76" spans="1:11" s="18" customFormat="1" ht="25.5" hidden="1" x14ac:dyDescent="0.25">
      <c r="A76" s="42">
        <v>8</v>
      </c>
      <c r="B76" s="45" t="s">
        <v>122</v>
      </c>
      <c r="C76" s="15" t="s">
        <v>123</v>
      </c>
      <c r="D76" s="15"/>
      <c r="E76" s="2"/>
      <c r="F76" s="1">
        <f>H76+J76</f>
        <v>31.169999999999998</v>
      </c>
      <c r="G76" s="23"/>
      <c r="H76" s="24">
        <v>14.77</v>
      </c>
      <c r="I76" s="15" t="s">
        <v>194</v>
      </c>
      <c r="J76" s="12">
        <v>16.399999999999999</v>
      </c>
      <c r="K76" s="15" t="s">
        <v>195</v>
      </c>
    </row>
    <row r="77" spans="1:11" s="18" customFormat="1" ht="25.5" hidden="1" x14ac:dyDescent="0.25">
      <c r="A77" s="37"/>
      <c r="B77" s="37"/>
      <c r="C77" s="15" t="s">
        <v>124</v>
      </c>
      <c r="D77" s="15"/>
      <c r="E77" s="15"/>
      <c r="F77" s="1">
        <f>H77+J77</f>
        <v>28.11</v>
      </c>
      <c r="G77" s="23"/>
      <c r="H77" s="24">
        <v>13.62</v>
      </c>
      <c r="I77" s="15" t="s">
        <v>194</v>
      </c>
      <c r="J77" s="12">
        <v>14.49</v>
      </c>
      <c r="K77" s="15" t="s">
        <v>195</v>
      </c>
    </row>
    <row r="78" spans="1:11" s="18" customFormat="1" ht="25.5" hidden="1" x14ac:dyDescent="0.25">
      <c r="A78" s="37"/>
      <c r="B78" s="37"/>
      <c r="C78" s="15" t="s">
        <v>191</v>
      </c>
      <c r="D78" s="15"/>
      <c r="E78" s="15"/>
      <c r="F78" s="1">
        <v>1.67</v>
      </c>
      <c r="G78" s="23"/>
      <c r="H78" s="24"/>
      <c r="I78" s="15" t="s">
        <v>192</v>
      </c>
      <c r="J78" s="12">
        <v>1.67</v>
      </c>
      <c r="K78" s="15" t="s">
        <v>193</v>
      </c>
    </row>
    <row r="79" spans="1:11" s="18" customFormat="1" hidden="1" x14ac:dyDescent="0.25">
      <c r="A79" s="37"/>
      <c r="B79" s="37"/>
      <c r="C79" s="15"/>
      <c r="D79" s="15"/>
      <c r="E79" s="15"/>
      <c r="F79" s="1">
        <v>0</v>
      </c>
      <c r="G79" s="23"/>
      <c r="H79" s="1">
        <v>0</v>
      </c>
      <c r="I79" s="15"/>
      <c r="J79" s="12"/>
      <c r="K79" s="15" t="s">
        <v>134</v>
      </c>
    </row>
    <row r="80" spans="1:11" s="18" customFormat="1" hidden="1" x14ac:dyDescent="0.25">
      <c r="A80" s="37"/>
      <c r="B80" s="37"/>
      <c r="C80" s="15"/>
      <c r="D80" s="15"/>
      <c r="E80" s="15"/>
      <c r="F80" s="4">
        <f>SUM(H80:J80)</f>
        <v>60.95</v>
      </c>
      <c r="G80" s="25"/>
      <c r="H80" s="9">
        <v>28.39</v>
      </c>
      <c r="I80" s="5"/>
      <c r="J80" s="6">
        <v>32.56</v>
      </c>
      <c r="K80" s="15"/>
    </row>
    <row r="81" spans="1:14" s="18" customFormat="1" ht="25.5" hidden="1" x14ac:dyDescent="0.25">
      <c r="A81" s="36">
        <v>9</v>
      </c>
      <c r="B81" s="36" t="s">
        <v>125</v>
      </c>
      <c r="C81" s="36" t="s">
        <v>126</v>
      </c>
      <c r="D81" s="36" t="s">
        <v>168</v>
      </c>
      <c r="E81" s="16"/>
      <c r="F81" s="12">
        <f>SUM(H81+J81)</f>
        <v>20.399999999999999</v>
      </c>
      <c r="G81" s="15"/>
      <c r="H81" s="12"/>
      <c r="I81" s="16" t="s">
        <v>146</v>
      </c>
      <c r="J81" s="12">
        <v>20.399999999999999</v>
      </c>
      <c r="K81" s="15" t="s">
        <v>169</v>
      </c>
    </row>
    <row r="82" spans="1:14" s="18" customFormat="1" ht="25.5" hidden="1" x14ac:dyDescent="0.25">
      <c r="A82" s="36"/>
      <c r="B82" s="36"/>
      <c r="C82" s="36"/>
      <c r="D82" s="36"/>
      <c r="E82" s="16"/>
      <c r="F82" s="12">
        <v>2.57</v>
      </c>
      <c r="G82" s="16"/>
      <c r="H82" s="12"/>
      <c r="I82" s="16" t="s">
        <v>171</v>
      </c>
      <c r="J82" s="12">
        <v>2.57</v>
      </c>
      <c r="K82" s="16" t="s">
        <v>170</v>
      </c>
    </row>
    <row r="83" spans="1:14" s="18" customFormat="1" hidden="1" x14ac:dyDescent="0.25">
      <c r="A83" s="36"/>
      <c r="B83" s="36"/>
      <c r="C83" s="36"/>
      <c r="D83" s="36"/>
      <c r="E83" s="16"/>
      <c r="F83" s="6">
        <v>22.97</v>
      </c>
      <c r="G83" s="7"/>
      <c r="H83" s="6"/>
      <c r="I83" s="7"/>
      <c r="J83" s="6">
        <f>SUM(J81:J82)</f>
        <v>22.97</v>
      </c>
      <c r="K83" s="16"/>
    </row>
    <row r="84" spans="1:14" s="18" customFormat="1" ht="25.5" hidden="1" x14ac:dyDescent="0.25">
      <c r="A84" s="42">
        <v>10</v>
      </c>
      <c r="B84" s="45" t="s">
        <v>127</v>
      </c>
      <c r="C84" s="45" t="s">
        <v>128</v>
      </c>
      <c r="D84" s="45" t="s">
        <v>183</v>
      </c>
      <c r="E84" s="45"/>
      <c r="F84" s="12">
        <v>6.1573500000000001</v>
      </c>
      <c r="G84" s="15" t="s">
        <v>129</v>
      </c>
      <c r="H84" s="12">
        <v>0</v>
      </c>
      <c r="I84" s="15" t="s">
        <v>224</v>
      </c>
      <c r="J84" s="12">
        <v>6.1573500000000001</v>
      </c>
      <c r="K84" s="15" t="s">
        <v>130</v>
      </c>
    </row>
    <row r="85" spans="1:14" s="18" customFormat="1" ht="0.75" hidden="1" customHeight="1" x14ac:dyDescent="0.25">
      <c r="A85" s="42"/>
      <c r="B85" s="45"/>
      <c r="C85" s="45"/>
      <c r="D85" s="45"/>
      <c r="E85" s="45"/>
      <c r="F85" s="1">
        <v>0</v>
      </c>
      <c r="G85" s="15" t="s">
        <v>131</v>
      </c>
      <c r="H85" s="12">
        <v>0</v>
      </c>
      <c r="I85" s="15" t="s">
        <v>132</v>
      </c>
      <c r="J85" s="12">
        <v>0</v>
      </c>
      <c r="K85" s="15" t="s">
        <v>186</v>
      </c>
    </row>
    <row r="86" spans="1:14" s="18" customFormat="1" ht="25.5" hidden="1" x14ac:dyDescent="0.25">
      <c r="A86" s="42"/>
      <c r="B86" s="45"/>
      <c r="C86" s="45"/>
      <c r="D86" s="45"/>
      <c r="E86" s="45"/>
      <c r="F86" s="1">
        <v>12.17</v>
      </c>
      <c r="G86" s="15"/>
      <c r="H86" s="12"/>
      <c r="I86" s="15" t="s">
        <v>182</v>
      </c>
      <c r="J86" s="12">
        <v>12.17</v>
      </c>
      <c r="K86" s="15" t="s">
        <v>181</v>
      </c>
    </row>
    <row r="87" spans="1:14" s="18" customFormat="1" hidden="1" x14ac:dyDescent="0.25">
      <c r="A87" s="42"/>
      <c r="B87" s="45"/>
      <c r="C87" s="45"/>
      <c r="D87" s="45"/>
      <c r="E87" s="45"/>
      <c r="F87" s="4">
        <f>SUM(F84:F86)</f>
        <v>18.327349999999999</v>
      </c>
      <c r="G87" s="9"/>
      <c r="H87" s="4">
        <v>0</v>
      </c>
      <c r="I87" s="9"/>
      <c r="J87" s="4">
        <f>SUM(J84:J86)</f>
        <v>18.327349999999999</v>
      </c>
      <c r="K87" s="2"/>
    </row>
    <row r="88" spans="1:14" ht="26.25" hidden="1" customHeight="1" x14ac:dyDescent="0.25">
      <c r="A88" s="42">
        <v>11</v>
      </c>
      <c r="B88" s="45" t="s">
        <v>187</v>
      </c>
      <c r="C88" s="15" t="s">
        <v>188</v>
      </c>
      <c r="D88" s="15"/>
      <c r="E88" s="2"/>
      <c r="F88" s="1">
        <v>12.07</v>
      </c>
      <c r="G88" s="26"/>
      <c r="H88" s="3">
        <v>12.07</v>
      </c>
      <c r="I88" s="15" t="s">
        <v>196</v>
      </c>
      <c r="J88" s="12">
        <v>28.84</v>
      </c>
      <c r="K88" s="15" t="s">
        <v>193</v>
      </c>
    </row>
    <row r="89" spans="1:14" hidden="1" x14ac:dyDescent="0.25">
      <c r="A89" s="42"/>
      <c r="B89" s="45"/>
      <c r="C89" s="15"/>
      <c r="D89" s="15"/>
      <c r="E89" s="15"/>
      <c r="F89" s="1">
        <v>24.15</v>
      </c>
      <c r="G89" s="26"/>
      <c r="H89" s="1">
        <v>24.15</v>
      </c>
      <c r="I89" s="15"/>
      <c r="J89" s="12"/>
      <c r="K89" s="15" t="s">
        <v>134</v>
      </c>
    </row>
    <row r="90" spans="1:14" hidden="1" x14ac:dyDescent="0.25">
      <c r="A90" s="42"/>
      <c r="B90" s="45"/>
      <c r="C90" s="15"/>
      <c r="D90" s="15"/>
      <c r="E90" s="15"/>
      <c r="F90" s="4">
        <f>SUM(H90:J90)</f>
        <v>65.06</v>
      </c>
      <c r="G90" s="28"/>
      <c r="H90" s="10">
        <v>36.22</v>
      </c>
      <c r="I90" s="5"/>
      <c r="J90" s="6">
        <v>28.84</v>
      </c>
      <c r="K90" s="15"/>
    </row>
    <row r="91" spans="1:14" ht="25.5" hidden="1" x14ac:dyDescent="0.25">
      <c r="A91" s="42">
        <v>12</v>
      </c>
      <c r="B91" s="45" t="s">
        <v>197</v>
      </c>
      <c r="C91" s="15" t="s">
        <v>198</v>
      </c>
      <c r="D91" s="15"/>
      <c r="E91" s="2"/>
      <c r="F91" s="1">
        <f>H91+J91</f>
        <v>34.03</v>
      </c>
      <c r="G91" s="15" t="s">
        <v>199</v>
      </c>
      <c r="H91" s="3">
        <v>20</v>
      </c>
      <c r="I91" s="15" t="s">
        <v>200</v>
      </c>
      <c r="J91" s="12">
        <v>14.03</v>
      </c>
      <c r="K91" s="15" t="s">
        <v>201</v>
      </c>
    </row>
    <row r="92" spans="1:14" hidden="1" x14ac:dyDescent="0.25">
      <c r="A92" s="42"/>
      <c r="B92" s="45"/>
      <c r="C92" s="15"/>
      <c r="D92" s="15"/>
      <c r="E92" s="15"/>
      <c r="F92" s="1">
        <f>H92+J92</f>
        <v>0</v>
      </c>
      <c r="G92" s="26"/>
      <c r="H92" s="1">
        <v>0</v>
      </c>
      <c r="I92" s="15"/>
      <c r="J92" s="12"/>
      <c r="K92" s="15" t="s">
        <v>134</v>
      </c>
    </row>
    <row r="93" spans="1:14" hidden="1" x14ac:dyDescent="0.25">
      <c r="A93" s="42"/>
      <c r="B93" s="45"/>
      <c r="C93" s="15"/>
      <c r="D93" s="15"/>
      <c r="E93" s="15"/>
      <c r="F93" s="4">
        <f>SUM(H93:J93)</f>
        <v>14.03</v>
      </c>
      <c r="G93" s="28"/>
      <c r="H93" s="11">
        <v>0</v>
      </c>
      <c r="I93" s="5"/>
      <c r="J93" s="6">
        <f>J91+J92</f>
        <v>14.03</v>
      </c>
      <c r="K93" s="15"/>
    </row>
    <row r="94" spans="1:14" ht="25.5" hidden="1" x14ac:dyDescent="0.25">
      <c r="A94" s="42">
        <v>13</v>
      </c>
      <c r="B94" s="45" t="s">
        <v>202</v>
      </c>
      <c r="C94" s="15" t="s">
        <v>203</v>
      </c>
      <c r="D94" s="15"/>
      <c r="E94" s="2"/>
      <c r="F94" s="1">
        <f>H94+J94</f>
        <v>3.31</v>
      </c>
      <c r="G94" s="15"/>
      <c r="H94" s="3">
        <v>0</v>
      </c>
      <c r="I94" s="15" t="s">
        <v>204</v>
      </c>
      <c r="J94" s="12">
        <v>3.31</v>
      </c>
      <c r="K94" s="15" t="s">
        <v>193</v>
      </c>
    </row>
    <row r="95" spans="1:14" hidden="1" x14ac:dyDescent="0.25">
      <c r="A95" s="42"/>
      <c r="B95" s="45"/>
      <c r="C95" s="15"/>
      <c r="D95" s="15"/>
      <c r="E95" s="15"/>
      <c r="F95" s="1">
        <f>H95+J95</f>
        <v>2.63</v>
      </c>
      <c r="G95" s="26"/>
      <c r="H95" s="1">
        <v>2.63</v>
      </c>
      <c r="I95" s="15"/>
      <c r="J95" s="12"/>
      <c r="K95" s="15" t="s">
        <v>134</v>
      </c>
      <c r="N95" s="27" t="s">
        <v>229</v>
      </c>
    </row>
    <row r="96" spans="1:14" hidden="1" x14ac:dyDescent="0.25">
      <c r="A96" s="42"/>
      <c r="B96" s="45"/>
      <c r="C96" s="15"/>
      <c r="D96" s="15"/>
      <c r="E96" s="15"/>
      <c r="F96" s="4">
        <f>SUM(H96:J96)</f>
        <v>5.9399999999999995</v>
      </c>
      <c r="G96" s="28"/>
      <c r="H96" s="11">
        <f>H94+H95</f>
        <v>2.63</v>
      </c>
      <c r="I96" s="5"/>
      <c r="J96" s="6">
        <f>J94+J95</f>
        <v>3.31</v>
      </c>
      <c r="K96" s="15"/>
    </row>
    <row r="97" spans="1:11" ht="25.5" hidden="1" x14ac:dyDescent="0.25">
      <c r="A97" s="42">
        <v>14</v>
      </c>
      <c r="B97" s="45" t="s">
        <v>153</v>
      </c>
      <c r="C97" s="15" t="s">
        <v>225</v>
      </c>
      <c r="D97" s="15"/>
      <c r="E97" s="2"/>
      <c r="F97" s="1">
        <f>H97+J97</f>
        <v>166.52</v>
      </c>
      <c r="G97" s="15"/>
      <c r="H97" s="3">
        <v>112.42</v>
      </c>
      <c r="I97" s="15"/>
      <c r="J97" s="12">
        <v>54.1</v>
      </c>
      <c r="K97" s="15" t="s">
        <v>193</v>
      </c>
    </row>
    <row r="98" spans="1:11" hidden="1" x14ac:dyDescent="0.25">
      <c r="A98" s="42"/>
      <c r="B98" s="45"/>
      <c r="C98" s="15"/>
      <c r="D98" s="15"/>
      <c r="E98" s="15"/>
      <c r="F98" s="1">
        <f>H98+J98</f>
        <v>0</v>
      </c>
      <c r="G98" s="26"/>
      <c r="H98" s="1">
        <v>0</v>
      </c>
      <c r="I98" s="15"/>
      <c r="J98" s="12"/>
      <c r="K98" s="15" t="s">
        <v>134</v>
      </c>
    </row>
    <row r="99" spans="1:11" hidden="1" x14ac:dyDescent="0.25">
      <c r="A99" s="42"/>
      <c r="B99" s="45"/>
      <c r="C99" s="15"/>
      <c r="D99" s="15"/>
      <c r="E99" s="15"/>
      <c r="F99" s="4">
        <f>SUM(H99:J99)</f>
        <v>166.52</v>
      </c>
      <c r="G99" s="28"/>
      <c r="H99" s="11">
        <f>H97+H98</f>
        <v>112.42</v>
      </c>
      <c r="I99" s="5"/>
      <c r="J99" s="6">
        <f>J97+J98</f>
        <v>54.1</v>
      </c>
      <c r="K99" s="15"/>
    </row>
    <row r="100" spans="1:11" hidden="1" x14ac:dyDescent="0.25">
      <c r="A100" s="26"/>
      <c r="B100" s="26"/>
      <c r="C100" s="26"/>
      <c r="D100" s="26"/>
      <c r="E100" s="26"/>
      <c r="F100" s="29"/>
      <c r="G100" s="26"/>
      <c r="H100" s="29"/>
      <c r="I100" s="26"/>
      <c r="J100" s="29"/>
      <c r="K100" s="26"/>
    </row>
    <row r="101" spans="1:11" ht="35.25" customHeight="1" x14ac:dyDescent="0.25">
      <c r="A101" s="26">
        <v>11</v>
      </c>
      <c r="B101" s="46" t="s">
        <v>242</v>
      </c>
      <c r="C101" s="47"/>
      <c r="D101" s="48"/>
      <c r="E101" s="26"/>
      <c r="F101" s="3">
        <v>2716.42</v>
      </c>
      <c r="G101" s="33"/>
      <c r="H101" s="3">
        <v>1749.58</v>
      </c>
      <c r="I101" s="33"/>
      <c r="J101" s="29">
        <v>966.84</v>
      </c>
      <c r="K101" s="26"/>
    </row>
    <row r="102" spans="1:11" x14ac:dyDescent="0.25">
      <c r="A102" s="26"/>
      <c r="B102" s="49" t="s">
        <v>243</v>
      </c>
      <c r="C102" s="50"/>
      <c r="D102" s="51"/>
      <c r="E102" s="28"/>
      <c r="F102" s="30">
        <v>28929.599999999999</v>
      </c>
      <c r="G102" s="28"/>
      <c r="H102" s="30">
        <v>20606.5</v>
      </c>
      <c r="I102" s="28"/>
      <c r="J102" s="30">
        <v>8323.1</v>
      </c>
      <c r="K102" s="26"/>
    </row>
  </sheetData>
  <mergeCells count="106">
    <mergeCell ref="A91:A93"/>
    <mergeCell ref="B91:B93"/>
    <mergeCell ref="A94:A96"/>
    <mergeCell ref="B94:B96"/>
    <mergeCell ref="A97:A99"/>
    <mergeCell ref="B97:B99"/>
    <mergeCell ref="B101:D101"/>
    <mergeCell ref="B102:D102"/>
    <mergeCell ref="A84:A87"/>
    <mergeCell ref="B84:B87"/>
    <mergeCell ref="C84:C87"/>
    <mergeCell ref="D84:D87"/>
    <mergeCell ref="E84:E87"/>
    <mergeCell ref="A88:A90"/>
    <mergeCell ref="B88:B90"/>
    <mergeCell ref="A76:A80"/>
    <mergeCell ref="B76:B80"/>
    <mergeCell ref="A81:A83"/>
    <mergeCell ref="B81:B83"/>
    <mergeCell ref="C81:C83"/>
    <mergeCell ref="D81:D83"/>
    <mergeCell ref="E65:E68"/>
    <mergeCell ref="A69:A71"/>
    <mergeCell ref="B69:B71"/>
    <mergeCell ref="C69:C71"/>
    <mergeCell ref="D69:D71"/>
    <mergeCell ref="A72:A75"/>
    <mergeCell ref="B72:B75"/>
    <mergeCell ref="C72:C75"/>
    <mergeCell ref="D72:D75"/>
    <mergeCell ref="A61:A64"/>
    <mergeCell ref="B61:B64"/>
    <mergeCell ref="C61:C64"/>
    <mergeCell ref="D61:D64"/>
    <mergeCell ref="A65:A68"/>
    <mergeCell ref="B65:B68"/>
    <mergeCell ref="C65:C68"/>
    <mergeCell ref="D65:D68"/>
    <mergeCell ref="A49:A53"/>
    <mergeCell ref="B49:B53"/>
    <mergeCell ref="C49:C53"/>
    <mergeCell ref="D49:D53"/>
    <mergeCell ref="E49:E53"/>
    <mergeCell ref="A54:A60"/>
    <mergeCell ref="B54:B60"/>
    <mergeCell ref="C54:C60"/>
    <mergeCell ref="D54:D60"/>
    <mergeCell ref="E54:E60"/>
    <mergeCell ref="E39:E43"/>
    <mergeCell ref="A44:K44"/>
    <mergeCell ref="A45:A48"/>
    <mergeCell ref="B45:B48"/>
    <mergeCell ref="C45:C48"/>
    <mergeCell ref="D45:D48"/>
    <mergeCell ref="E45:E48"/>
    <mergeCell ref="A39:A43"/>
    <mergeCell ref="B39:B43"/>
    <mergeCell ref="C39:C43"/>
    <mergeCell ref="D39:D43"/>
    <mergeCell ref="D9:D14"/>
    <mergeCell ref="E9:E14"/>
    <mergeCell ref="A36:A38"/>
    <mergeCell ref="B36:B38"/>
    <mergeCell ref="C36:C38"/>
    <mergeCell ref="D36:D38"/>
    <mergeCell ref="A22:A27"/>
    <mergeCell ref="B22:B27"/>
    <mergeCell ref="C22:C27"/>
    <mergeCell ref="D22:D27"/>
    <mergeCell ref="E28:E30"/>
    <mergeCell ref="A31:A32"/>
    <mergeCell ref="B31:B32"/>
    <mergeCell ref="C31:C32"/>
    <mergeCell ref="D31:D32"/>
    <mergeCell ref="A33:A34"/>
    <mergeCell ref="B33:B34"/>
    <mergeCell ref="C33:C34"/>
    <mergeCell ref="D33:D34"/>
    <mergeCell ref="A28:A30"/>
    <mergeCell ref="B28:B30"/>
    <mergeCell ref="C28:C30"/>
    <mergeCell ref="D28:D30"/>
    <mergeCell ref="K12:K13"/>
    <mergeCell ref="A15:A17"/>
    <mergeCell ref="B15:B17"/>
    <mergeCell ref="C15:C17"/>
    <mergeCell ref="D15:D17"/>
    <mergeCell ref="A3:K3"/>
    <mergeCell ref="A4:K4"/>
    <mergeCell ref="A5:A8"/>
    <mergeCell ref="B5:B8"/>
    <mergeCell ref="C5:C8"/>
    <mergeCell ref="D5:D8"/>
    <mergeCell ref="E5:E8"/>
    <mergeCell ref="F5:J5"/>
    <mergeCell ref="K5:K8"/>
    <mergeCell ref="F6:F8"/>
    <mergeCell ref="G6:J6"/>
    <mergeCell ref="G7:G8"/>
    <mergeCell ref="H7:H8"/>
    <mergeCell ref="I7:I8"/>
    <mergeCell ref="J7:J8"/>
    <mergeCell ref="E15:E17"/>
    <mergeCell ref="A9:A14"/>
    <mergeCell ref="B9:B14"/>
    <mergeCell ref="C9:C14"/>
  </mergeCells>
  <pageMargins left="0.70866141732283472" right="0.35433070866141736" top="0.39" bottom="0.48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на 01.11.18 св.500 т.р.</vt:lpstr>
      <vt:lpstr>Лист1</vt:lpstr>
      <vt:lpstr>'на 01.11.18 св.500 т.р.'!Заголовки_для_печати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arenda</dc:creator>
  <cp:lastModifiedBy>VolrjvaS</cp:lastModifiedBy>
  <cp:lastPrinted>2018-11-28T06:06:42Z</cp:lastPrinted>
  <dcterms:created xsi:type="dcterms:W3CDTF">2018-05-22T01:32:03Z</dcterms:created>
  <dcterms:modified xsi:type="dcterms:W3CDTF">2018-11-28T06:07:55Z</dcterms:modified>
</cp:coreProperties>
</file>