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19260" windowHeight="5175"/>
  </bookViews>
  <sheets>
    <sheet name="Лист1" sheetId="1" r:id="rId1"/>
    <sheet name="Лист2" sheetId="2" r:id="rId2"/>
    <sheet name="Лист3" sheetId="3" r:id="rId3"/>
  </sheets>
  <definedNames>
    <definedName name="_xlnm.Print_Titles" localSheetId="0">Лист1!$8:$8</definedName>
  </definedNames>
  <calcPr calcId="125725"/>
</workbook>
</file>

<file path=xl/calcChain.xml><?xml version="1.0" encoding="utf-8"?>
<calcChain xmlns="http://schemas.openxmlformats.org/spreadsheetml/2006/main">
  <c r="H419" i="1"/>
  <c r="G419"/>
  <c r="G202"/>
  <c r="H200"/>
  <c r="G200"/>
  <c r="G199" s="1"/>
  <c r="G310"/>
  <c r="H196"/>
  <c r="G196"/>
  <c r="H195"/>
  <c r="G195"/>
  <c r="H194"/>
  <c r="G194"/>
  <c r="G391"/>
  <c r="H391"/>
  <c r="H404"/>
  <c r="G404"/>
  <c r="H403"/>
  <c r="G403"/>
  <c r="H402"/>
  <c r="G402"/>
  <c r="H401"/>
  <c r="G401"/>
  <c r="H400"/>
  <c r="G400"/>
  <c r="H397"/>
  <c r="G397"/>
  <c r="H396"/>
  <c r="G396"/>
  <c r="H395"/>
  <c r="G395"/>
  <c r="H393"/>
  <c r="H390" s="1"/>
  <c r="H389" s="1"/>
  <c r="H382" s="1"/>
  <c r="G393"/>
  <c r="G384"/>
  <c r="G383" s="1"/>
  <c r="H380"/>
  <c r="G380"/>
  <c r="H379"/>
  <c r="G379"/>
  <c r="H378"/>
  <c r="G378"/>
  <c r="H377"/>
  <c r="G377"/>
  <c r="H373"/>
  <c r="G373"/>
  <c r="H369"/>
  <c r="G369"/>
  <c r="G368" s="1"/>
  <c r="G367" s="1"/>
  <c r="G366" s="1"/>
  <c r="H368"/>
  <c r="H367"/>
  <c r="H366" s="1"/>
  <c r="H359"/>
  <c r="H348" s="1"/>
  <c r="H341" s="1"/>
  <c r="H335" s="1"/>
  <c r="G359"/>
  <c r="H350"/>
  <c r="G350"/>
  <c r="H349"/>
  <c r="G349"/>
  <c r="G348"/>
  <c r="H344"/>
  <c r="G344"/>
  <c r="H343"/>
  <c r="G343"/>
  <c r="H342"/>
  <c r="G342"/>
  <c r="G341"/>
  <c r="G335" s="1"/>
  <c r="H325"/>
  <c r="G325"/>
  <c r="H324"/>
  <c r="G324"/>
  <c r="H323"/>
  <c r="G323"/>
  <c r="H320"/>
  <c r="G320"/>
  <c r="H310"/>
  <c r="H305"/>
  <c r="G305"/>
  <c r="H301"/>
  <c r="G301"/>
  <c r="H300"/>
  <c r="G300"/>
  <c r="H292"/>
  <c r="G292"/>
  <c r="H288"/>
  <c r="G288"/>
  <c r="H287"/>
  <c r="G287"/>
  <c r="H286"/>
  <c r="G286"/>
  <c r="H281"/>
  <c r="G281"/>
  <c r="H276"/>
  <c r="G276"/>
  <c r="H275"/>
  <c r="G275"/>
  <c r="H263"/>
  <c r="G263"/>
  <c r="H262"/>
  <c r="G262"/>
  <c r="G261" s="1"/>
  <c r="G260" s="1"/>
  <c r="G254" s="1"/>
  <c r="H261"/>
  <c r="H260" s="1"/>
  <c r="H254" s="1"/>
  <c r="H251"/>
  <c r="G251"/>
  <c r="H250"/>
  <c r="G250"/>
  <c r="H246"/>
  <c r="G246"/>
  <c r="H245"/>
  <c r="G245"/>
  <c r="H244"/>
  <c r="G244"/>
  <c r="H239"/>
  <c r="G239"/>
  <c r="H237"/>
  <c r="G237"/>
  <c r="H235"/>
  <c r="G235"/>
  <c r="H233"/>
  <c r="G233"/>
  <c r="H232"/>
  <c r="G232"/>
  <c r="H231"/>
  <c r="G231"/>
  <c r="H229"/>
  <c r="G229"/>
  <c r="H226"/>
  <c r="G226"/>
  <c r="H224"/>
  <c r="G224"/>
  <c r="H223"/>
  <c r="G223"/>
  <c r="H222"/>
  <c r="G222"/>
  <c r="H220"/>
  <c r="G220"/>
  <c r="H218"/>
  <c r="G218"/>
  <c r="H216"/>
  <c r="G216"/>
  <c r="H214"/>
  <c r="G214"/>
  <c r="H212"/>
  <c r="G212"/>
  <c r="H210"/>
  <c r="G210"/>
  <c r="H209"/>
  <c r="G209"/>
  <c r="H208"/>
  <c r="G208"/>
  <c r="H207"/>
  <c r="G207"/>
  <c r="H205"/>
  <c r="G205"/>
  <c r="G204" s="1"/>
  <c r="H204"/>
  <c r="H202"/>
  <c r="H179"/>
  <c r="G179"/>
  <c r="H178"/>
  <c r="G178"/>
  <c r="H177"/>
  <c r="G177"/>
  <c r="H176"/>
  <c r="G176"/>
  <c r="H175"/>
  <c r="G175"/>
  <c r="H172"/>
  <c r="G172"/>
  <c r="H171"/>
  <c r="G171"/>
  <c r="H170"/>
  <c r="G170"/>
  <c r="H169"/>
  <c r="G169"/>
  <c r="H167"/>
  <c r="G167"/>
  <c r="H166"/>
  <c r="G166"/>
  <c r="H165"/>
  <c r="G165"/>
  <c r="H163"/>
  <c r="G163"/>
  <c r="H162"/>
  <c r="G162"/>
  <c r="H161"/>
  <c r="G161"/>
  <c r="H160"/>
  <c r="G160"/>
  <c r="H155"/>
  <c r="G155"/>
  <c r="H154"/>
  <c r="G154"/>
  <c r="H153"/>
  <c r="G153"/>
  <c r="H150"/>
  <c r="G150"/>
  <c r="H149"/>
  <c r="G149"/>
  <c r="H148"/>
  <c r="G148"/>
  <c r="H139"/>
  <c r="G139"/>
  <c r="H138"/>
  <c r="G138"/>
  <c r="H133"/>
  <c r="G133"/>
  <c r="H127"/>
  <c r="G127"/>
  <c r="H125"/>
  <c r="G125"/>
  <c r="H124"/>
  <c r="G124"/>
  <c r="H123"/>
  <c r="G123"/>
  <c r="H122"/>
  <c r="G122"/>
  <c r="H118"/>
  <c r="G118"/>
  <c r="H117"/>
  <c r="G117"/>
  <c r="H116"/>
  <c r="G116"/>
  <c r="H114"/>
  <c r="G114"/>
  <c r="H112"/>
  <c r="G112"/>
  <c r="H111"/>
  <c r="G111"/>
  <c r="H110"/>
  <c r="G110"/>
  <c r="H109"/>
  <c r="G109"/>
  <c r="H106"/>
  <c r="G106"/>
  <c r="H105"/>
  <c r="G105"/>
  <c r="H104"/>
  <c r="G104"/>
  <c r="G101"/>
  <c r="H100"/>
  <c r="G100"/>
  <c r="H99"/>
  <c r="G99"/>
  <c r="G95"/>
  <c r="G94" s="1"/>
  <c r="G93" s="1"/>
  <c r="H93"/>
  <c r="H89"/>
  <c r="G89"/>
  <c r="H88"/>
  <c r="G88"/>
  <c r="H83"/>
  <c r="G83"/>
  <c r="H80"/>
  <c r="G80"/>
  <c r="H79"/>
  <c r="G79"/>
  <c r="H78"/>
  <c r="G78"/>
  <c r="H67"/>
  <c r="G67"/>
  <c r="H66"/>
  <c r="G66"/>
  <c r="H65"/>
  <c r="G65"/>
  <c r="G39" s="1"/>
  <c r="H58"/>
  <c r="G58"/>
  <c r="H55"/>
  <c r="G55"/>
  <c r="H52"/>
  <c r="G52"/>
  <c r="H49"/>
  <c r="G49"/>
  <c r="H48"/>
  <c r="G48"/>
  <c r="H42"/>
  <c r="G42"/>
  <c r="H41"/>
  <c r="G41"/>
  <c r="H40"/>
  <c r="G40"/>
  <c r="H27"/>
  <c r="G27"/>
  <c r="H26"/>
  <c r="G26"/>
  <c r="H18"/>
  <c r="G18"/>
  <c r="H17"/>
  <c r="G17"/>
  <c r="G16" s="1"/>
  <c r="G11" s="1"/>
  <c r="G10" s="1"/>
  <c r="H13"/>
  <c r="H14" s="1"/>
  <c r="G13"/>
  <c r="G14" s="1"/>
  <c r="G299" l="1"/>
  <c r="H39"/>
  <c r="G390"/>
  <c r="H16"/>
  <c r="G389"/>
  <c r="G382" s="1"/>
  <c r="G365" s="1"/>
  <c r="H299"/>
  <c r="H199"/>
  <c r="G198"/>
  <c r="H87"/>
  <c r="G274"/>
  <c r="H365"/>
  <c r="G87"/>
  <c r="H86" l="1"/>
  <c r="H198"/>
  <c r="G86"/>
  <c r="G193"/>
  <c r="H11"/>
  <c r="H193"/>
  <c r="H274"/>
  <c r="G273"/>
  <c r="G192"/>
  <c r="H192"/>
  <c r="H273" l="1"/>
  <c r="H10"/>
  <c r="G38"/>
  <c r="G421" s="1"/>
  <c r="H38"/>
  <c r="H421" l="1"/>
</calcChain>
</file>

<file path=xl/sharedStrings.xml><?xml version="1.0" encoding="utf-8"?>
<sst xmlns="http://schemas.openxmlformats.org/spreadsheetml/2006/main" count="1925" uniqueCount="310">
  <si>
    <t xml:space="preserve">к решению Благовещенской  </t>
  </si>
  <si>
    <t>городской Думы</t>
  </si>
  <si>
    <t>тыс. рублей</t>
  </si>
  <si>
    <t>Наименование</t>
  </si>
  <si>
    <t>Код главы</t>
  </si>
  <si>
    <t>Рз</t>
  </si>
  <si>
    <t>ПР</t>
  </si>
  <si>
    <t>ЦСР</t>
  </si>
  <si>
    <t>ВР</t>
  </si>
  <si>
    <t>2015 год</t>
  </si>
  <si>
    <t>2016 год</t>
  </si>
  <si>
    <t>Благовещенская городская Дума</t>
  </si>
  <si>
    <t>001</t>
  </si>
  <si>
    <t>Общегосударственные вопросы</t>
  </si>
  <si>
    <t>01</t>
  </si>
  <si>
    <t>00</t>
  </si>
  <si>
    <t>Функционирование  высшего должностного лица  субъекта  Российской Федерации и муниципального образования</t>
  </si>
  <si>
    <t>02</t>
  </si>
  <si>
    <t>Непрограммные расходы</t>
  </si>
  <si>
    <t>00 0 0000</t>
  </si>
  <si>
    <t>Глава муниципального образования</t>
  </si>
  <si>
    <t>00 0 0101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</si>
  <si>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</si>
  <si>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</si>
  <si>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</si>
  <si>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Благовещенской городской Думы</t>
  </si>
  <si>
    <t>00 0 0102</t>
  </si>
  <si>
    <t>Закупка товаров, работ и услуг для государственных(муниципальных) нужд</t>
  </si>
  <si>
    <t>Иные бюджетные ассигнования</t>
  </si>
  <si>
    <t>Компенсация расходов, связанных с депутатской деятельностью</t>
  </si>
  <si>
    <t>00 0 0103</t>
  </si>
  <si>
    <t>Депутаты  представительного органа муниципального образования</t>
  </si>
  <si>
    <t>00 0 0105</t>
  </si>
  <si>
    <t>Другие общегосударственные вопросы</t>
  </si>
  <si>
    <t>13</t>
  </si>
  <si>
    <t>Финансовое обеспечение поощрений за заслуги перед муниципальным образованием городом Благовещенском</t>
  </si>
  <si>
    <t>00 0 0403</t>
  </si>
  <si>
    <t>Социальное обеспечение и иные выплаты населению</t>
  </si>
  <si>
    <t xml:space="preserve">Расходы на оплату органами местного самоуправления членских и целевых взносов </t>
  </si>
  <si>
    <t>00 0 0405</t>
  </si>
  <si>
    <t>Предоставление субсидий бюджетным, автономным
учреждениям и иным некоммерческим организациям</t>
  </si>
  <si>
    <t>Социальная политика</t>
  </si>
  <si>
    <t>10</t>
  </si>
  <si>
    <t>Социальное обеспечение населения</t>
  </si>
  <si>
    <t xml:space="preserve">10 </t>
  </si>
  <si>
    <t xml:space="preserve">Единовременная денежная выплата лицам, награжденным медалью «За заслуги перед городом Благовещенском» </t>
  </si>
  <si>
    <t xml:space="preserve">001 </t>
  </si>
  <si>
    <t>00 0 0505</t>
  </si>
  <si>
    <t>Администрация города Благовещенска</t>
  </si>
  <si>
    <t>002</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</si>
  <si>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</si>
  <si>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04</t>
  </si>
  <si>
    <t>Расходы на обеспечение функций исполнительно-распорядительных органов муниципального образования</t>
  </si>
  <si>
    <t>00 0 0106</t>
  </si>
  <si>
    <t>Глава  администрации города Благовещенска</t>
  </si>
  <si>
    <t>00 0 0104</t>
  </si>
  <si>
    <t>Расходы на выполнение государственных полномочий</t>
  </si>
  <si>
    <t xml:space="preserve">002 </t>
  </si>
  <si>
    <t>00 1 0000</t>
  </si>
  <si>
    <t>00 1 8736</t>
  </si>
  <si>
    <t>100</t>
  </si>
  <si>
    <t>200</t>
  </si>
  <si>
    <t>00 1 8707</t>
  </si>
  <si>
    <t>00 1 8843</t>
  </si>
  <si>
    <t>00 1 8729</t>
  </si>
  <si>
    <t>Обеспечение деятельности учреждения по обеспечению хозяйственного обслуживания зданий</t>
  </si>
  <si>
    <t>00 0 0204</t>
  </si>
  <si>
    <t>Расходы  на оплату исполнительных документов</t>
  </si>
  <si>
    <t>00 0 0404</t>
  </si>
  <si>
    <t>Муниципальные программы</t>
  </si>
  <si>
    <t>70 0 0000</t>
  </si>
  <si>
    <t>Муниципальная программа "Улучшение условий и охраны труда в городе Благовещенске на 2012-2014 годы"</t>
  </si>
  <si>
    <t>Прочая закупка товаров, работ и услуг для обеспечения государственных (муниципальных) нужд</t>
  </si>
  <si>
    <t>Национальная оборона</t>
  </si>
  <si>
    <t>Мобилизационная подготовка экономики</t>
  </si>
  <si>
    <t>Техническая зашита информации</t>
  </si>
  <si>
    <t>00 0 0406</t>
  </si>
  <si>
    <t>Мобилизационная подготовка</t>
  </si>
  <si>
    <t>00 0 0407</t>
  </si>
  <si>
    <t>Национальная экономика</t>
  </si>
  <si>
    <t>Транспорт</t>
  </si>
  <si>
    <t>08</t>
  </si>
  <si>
    <t>Обеспечение деятельности учреждения, осуществляющего управление процессом перевозок и координацией работы пассажирского транспорта</t>
  </si>
  <si>
    <t>00 0 0202</t>
  </si>
  <si>
    <t>Предоставление субсидий бюджетным, автономным учреждениям и иным некоммерческим организациям</t>
  </si>
  <si>
    <t>Субсидии транспортным предприятиям на компенсацию  выпадающих доходов по тарифам, не обеспечивающим экономически обоснованные  затраты</t>
  </si>
  <si>
    <t>00 0 0306</t>
  </si>
  <si>
    <t>Муниципальная  программа "Развитие пассажирского транспорта в городе Благовещенске на 2011-2015 годы"</t>
  </si>
  <si>
    <t>70 0 0300</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</si>
  <si>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</si>
  <si>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70 0 0301</t>
  </si>
  <si>
    <t>Муниципальная  программа "Создание доступной среды жизнедеятельности инвалидов  и других маломобильных групп населения в городе Благовещенске на 2013-2015 годы"</t>
  </si>
  <si>
    <t>70 0 2000</t>
  </si>
  <si>
    <t>Дорожное хозяйство (дорожные фонды)</t>
  </si>
  <si>
    <t>09</t>
  </si>
  <si>
    <t>Муниципальная программа "Строительство и реконструкция объектов муниципальной собственности в городе Благовещенске на 2012-2015 годы"</t>
  </si>
  <si>
    <t>70 0 1900</t>
  </si>
  <si>
    <t>Магистральные улицы Северного   планировочного района г.Благовещенска, Амурская область (ул.Шафира, ул.Муравьёва-Амурского, ул.Зелёная) (в т.ч. проектные работы)</t>
  </si>
  <si>
    <t>70 0 1901</t>
  </si>
  <si>
    <t>Капитальные вложения в объекты недвижимого имущества государственной (муниципальной) собственности</t>
  </si>
  <si>
    <t>Другие вопросы в области национальной экономики</t>
  </si>
  <si>
    <t>12</t>
  </si>
  <si>
    <t>Мероприятия по землеустройству и землепользованию</t>
  </si>
  <si>
    <t>00 0 0408</t>
  </si>
  <si>
    <t xml:space="preserve">Жилищно-коммунальное хозяйство </t>
  </si>
  <si>
    <t>05</t>
  </si>
  <si>
    <t xml:space="preserve">Благоустройство </t>
  </si>
  <si>
    <t>Субсидии юридическим лицам на возмещение затрат, связанных с оказанием услуг по захоронению тел безродных (останков)</t>
  </si>
  <si>
    <t>00 0 0374</t>
  </si>
  <si>
    <t>Субсидии юридическим лицам на возмещение затрат по содержанию санитарной службы и мест захоронения</t>
  </si>
  <si>
    <t>00 0 0375</t>
  </si>
  <si>
    <t>Другие вопросы в области жилищно-коммунального хозяйства</t>
  </si>
  <si>
    <t>Обеспечение деятельности учреждения, осуществляющего  функции заказчика по строительству объектов капитального строительства</t>
  </si>
  <si>
    <t>00 0 0201</t>
  </si>
  <si>
    <t>Образование</t>
  </si>
  <si>
    <t>07</t>
  </si>
  <si>
    <t>Молодежная политика  и оздоровление детей</t>
  </si>
  <si>
    <t xml:space="preserve">07 </t>
  </si>
  <si>
    <t>Содержание МБУ Центра развития молодежных и общественных инициатив «Выбор»</t>
  </si>
  <si>
    <t>00 0 0209</t>
  </si>
  <si>
    <t>Проведение мероприятий для детей и молодежи</t>
  </si>
  <si>
    <t>00 0 0256</t>
  </si>
  <si>
    <t>Муниципальная программа "Развитие потенциала молодежи города Благовещенска на 2013-2015 годы"</t>
  </si>
  <si>
    <t>70 0 1700</t>
  </si>
  <si>
    <t>Пенсионное обеспечение</t>
  </si>
  <si>
    <t>Доплаты к пенсиям государственных служащих  субъектов РФ и муниципальных служащих</t>
  </si>
  <si>
    <t>00 0 0476</t>
  </si>
  <si>
    <t>Дополнительное материальное обеспечение ветеранов культуры, искусства и спорта</t>
  </si>
  <si>
    <t>00 0 0501</t>
  </si>
  <si>
    <t>Предоставление мер социальной поддержки гражданам, награжденным званием "Почётный гражданин города Благовещенска"</t>
  </si>
  <si>
    <t>00 0 0502</t>
  </si>
  <si>
    <t xml:space="preserve">Мероприятия  в области социальной политики </t>
  </si>
  <si>
    <t>00 0 0503</t>
  </si>
  <si>
    <t>Расходы на финансирование муниципального гранта</t>
  </si>
  <si>
    <t>00 0 0504</t>
  </si>
  <si>
    <t xml:space="preserve">Физическая культура и спорт </t>
  </si>
  <si>
    <t>11</t>
  </si>
  <si>
    <t xml:space="preserve">Физическая культура </t>
  </si>
  <si>
    <t>Обеспечение деятельности муниципального автономного учреждения МУСОК «Юность»</t>
  </si>
  <si>
    <t>00 0 0255</t>
  </si>
  <si>
    <t>Массовый спорт</t>
  </si>
  <si>
    <t>Муниципальная программа "Развитие физической культуры и спорта в городе Благовещенске на 2012-2015 годы"</t>
  </si>
  <si>
    <t>70 0 0500</t>
  </si>
  <si>
    <t xml:space="preserve"> Муниципальная программа "Создание доступной среды жизнедеятельности инвалидов других маломобильных групп населения в городе Благовещенске на 2013-2015 годы"</t>
  </si>
  <si>
    <t>Средства массовой  информации</t>
  </si>
  <si>
    <t>Телевидение и радиовещание</t>
  </si>
  <si>
    <t>Телерадиокомпании и телеорганизации</t>
  </si>
  <si>
    <t>00 0 0254</t>
  </si>
  <si>
    <t>Периодическая печать и издательства</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</si>
  <si>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</si>
  <si>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00 0 0373</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</si>
  <si>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</si>
  <si>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</si>
  <si>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муниципальному долгу</t>
  </si>
  <si>
    <t>00 0 0401</t>
  </si>
  <si>
    <t>Обслуживание государственного (муниципального) долга</t>
  </si>
  <si>
    <t>Финансовое управление администрации города Благовещенска</t>
  </si>
  <si>
    <t>004</t>
  </si>
  <si>
    <t>Обеспечение деятельности  финансовых, налоговых и таможенных органов и органов финансового (финансово-бюджетного) надзора</t>
  </si>
  <si>
    <t>06</t>
  </si>
  <si>
    <t>Резервные фонды</t>
  </si>
  <si>
    <t>Резервные фонды местных администраций</t>
  </si>
  <si>
    <t>00 0 0402</t>
  </si>
  <si>
    <t>005</t>
  </si>
  <si>
    <t>Субсидии юридическим лицам, выполняющим работы, оказывающим услуги по содержанию и обслуживанию средств регулирования дорожного движения</t>
  </si>
  <si>
    <t xml:space="preserve">Жилищное  хозяйство </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</si>
  <si>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</si>
  <si>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</si>
  <si>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Субсидии юридическим лицам на возмещение затрат, связанных с выполнением работ по текущему ремонту жилых помещений ветеранам Великой Отечественной войны, вдовам ветеранов Великой Отечественной войны, пенсионерам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получивших инвалидность при исполнении обязанностей военной службы, вдовам или родителям военнослужащих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погибших при исполнении обязанностей военной службы</t>
  </si>
  <si>
    <t>Текущий ремонт муниципальных жилых помещений, не заселенных гражданами (за исключением жилых помещений маневренного жилого фонда)</t>
  </si>
  <si>
    <t>Расходы на организацию проведения конкурсов по отбору управляющих организаций</t>
  </si>
  <si>
    <t xml:space="preserve">Коммунальное хозяйство </t>
  </si>
  <si>
    <t>Субсидии юридическим лицам, предоставляющим населению услуги в отделениях бань</t>
  </si>
  <si>
    <t>Субсидии юридическим лицам на возмещение затрат, связанных с содержанием газового оборудования закрепленного за ними на праве хозяйственного ведения</t>
  </si>
  <si>
    <t>Оплата услуг по поставке электроэнергии на  уличное  освещение</t>
  </si>
  <si>
    <t>Субсидии юридическим лицам, выполняющим работы, оказывающим услуги по содержанию муниципальных сетей наружного освещения и световых устройств</t>
  </si>
  <si>
    <t>Прочие мероприятия по  благоустройству  городских округов  и поселений</t>
  </si>
  <si>
    <t>00 0 0304</t>
  </si>
  <si>
    <t>00 0 0305</t>
  </si>
  <si>
    <t>Муниципальная программа "Развитие автомобильных дорог местного значения и дорожного хозяйства города Благовещенска на 2009-2016 годы"</t>
  </si>
  <si>
    <t>70 0 0600</t>
  </si>
  <si>
    <t>00 0 0307</t>
  </si>
  <si>
    <t>00 0 0308</t>
  </si>
  <si>
    <t>00 0 0409</t>
  </si>
  <si>
    <t>Капитальный ремонт муниципального жилищного фонда</t>
  </si>
  <si>
    <t>00 0 0470</t>
  </si>
  <si>
    <t>00 0 0471</t>
  </si>
  <si>
    <t>00 0 0473</t>
  </si>
  <si>
    <t>00 0 0309</t>
  </si>
  <si>
    <t>00 0 0370</t>
  </si>
  <si>
    <t>00 1 8712</t>
  </si>
  <si>
    <t>00 0 0474</t>
  </si>
  <si>
    <t>00 0 0371</t>
  </si>
  <si>
    <t>Субсидии юридическим лицам, выполняющим работы, оказывающим услуги по содержанию озелененных территорий общего пользования города Благовещенска</t>
  </si>
  <si>
    <t>00 0 0303</t>
  </si>
  <si>
    <t>00 0 0475</t>
  </si>
  <si>
    <t>Муниципальная программа "Благоустройство дворовых территорий г. Благовещенска на 2010-2016  годы"</t>
  </si>
  <si>
    <t>70 0 1400</t>
  </si>
  <si>
    <t>Управление по делам гражданской обороны и чрезвычайным ситуациям города Благовещенска</t>
  </si>
  <si>
    <t>006</t>
  </si>
  <si>
    <t xml:space="preserve">Национальная безопасность  и правоохранительная деятельность </t>
  </si>
  <si>
    <t xml:space="preserve">Защита населения  и территории от чрезвычайных  ситуаций  природного  и техногенного  характера, гражданская оборона </t>
  </si>
  <si>
    <t>Обеспечение деятельности поискового и аварийно-спасательного учреждения</t>
  </si>
  <si>
    <t>00 0 0205</t>
  </si>
  <si>
    <t>Муниципальная  программа  "Профилактика нарушений общественного порядка  в городе Благовещенске на 2012-2014 годы"</t>
  </si>
  <si>
    <t>70 0 0400</t>
  </si>
  <si>
    <t>Муниципальная  программа "Обеспечение первичных мер пожарной безопасности в границах муниципального образования города Благовещенска на 2012-2014 годы"</t>
  </si>
  <si>
    <t>70 0 18000</t>
  </si>
  <si>
    <t>70 0 1800</t>
  </si>
  <si>
    <t>Управление образования администрации города Благовещенска</t>
  </si>
  <si>
    <t>007</t>
  </si>
  <si>
    <t>Дошкольное  образование</t>
  </si>
  <si>
    <t>Детские дошкольные организации</t>
  </si>
  <si>
    <t>00 0 0206</t>
  </si>
  <si>
    <t xml:space="preserve">Детский сад в кварталах 424, 449 г.Благовещенска </t>
  </si>
  <si>
    <t>00 0 0257</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</si>
  <si>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</si>
  <si>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00 1 8751</t>
  </si>
  <si>
    <t>Обеспечение  государственных гарантий реализации прав на получение общедоступного и бесплатного дошкольного  образования в частных дошкольных образовательных организациях</t>
  </si>
  <si>
    <t>00 1 8845</t>
  </si>
  <si>
    <t xml:space="preserve">Общее образование </t>
  </si>
  <si>
    <t>Школы-детские сады, школы начальные, неполные средние и средние</t>
  </si>
  <si>
    <t>00 0 0207</t>
  </si>
  <si>
    <t>Организации дополнительного образования детей</t>
  </si>
  <si>
    <t>00 0 0208</t>
  </si>
  <si>
    <t xml:space="preserve">007 </t>
  </si>
  <si>
    <t>00 1 8726</t>
  </si>
  <si>
    <t>600</t>
  </si>
  <si>
    <t>00 1 8749</t>
  </si>
  <si>
    <t>Другие вопросы в области образования</t>
  </si>
  <si>
    <t>Учебно-методические  кабинеты, централизованные  бухгалтерии и прочие учреждения и организации</t>
  </si>
  <si>
    <t>00 0 0253</t>
  </si>
  <si>
    <t>70 0 0700</t>
  </si>
  <si>
    <t>70 0 1500</t>
  </si>
  <si>
    <t>Муниципальная программа "Развитие отрасли культуры в городе Благовещенске на 2011-2014 годы"</t>
  </si>
  <si>
    <t>70 0 1200</t>
  </si>
  <si>
    <t>Муниципальная  программа "Создание доступной среды жизнедеятельности инвалидов и других маломобильных  групп населения в городе Благовещенске на 2013-2015 годы"</t>
  </si>
  <si>
    <t>00 1 8730</t>
  </si>
  <si>
    <t>Охрана семьи и детства</t>
  </si>
  <si>
    <t>00  1 8725</t>
  </si>
  <si>
    <t>00 1 1102</t>
  </si>
  <si>
    <t>00 1 7007</t>
  </si>
  <si>
    <t>00 1 8731</t>
  </si>
  <si>
    <t xml:space="preserve">Управление  культуры администрации города Благовещенска </t>
  </si>
  <si>
    <t>008</t>
  </si>
  <si>
    <t>Общее образование</t>
  </si>
  <si>
    <t xml:space="preserve">Культура, кинематография </t>
  </si>
  <si>
    <t xml:space="preserve">Культура </t>
  </si>
  <si>
    <t>Учреждения культуры и мероприятия в сфере культуры и кинематографии</t>
  </si>
  <si>
    <t>00 0 0250</t>
  </si>
  <si>
    <t xml:space="preserve">Библиотеки </t>
  </si>
  <si>
    <t>00 0 0251</t>
  </si>
  <si>
    <t>Другие вопросы  в области культуры, кинематографии</t>
  </si>
  <si>
    <t>300</t>
  </si>
  <si>
    <t>800</t>
  </si>
  <si>
    <t>Расходы на содержание и сохранение памятников</t>
  </si>
  <si>
    <t>00 0 0252</t>
  </si>
  <si>
    <t>Муниципальная  программа "Развитие отрасли культуры в городе Благовещенске на 2011-2014 годы"</t>
  </si>
  <si>
    <t>Субсидии бюджетным учреждениям на иные цели</t>
  </si>
  <si>
    <t>Муниципальная программа "Создание доступной среды жизнедеятельности инвалидов и других маломобильных  групп населения в городе Благовещенске на 2013-2015 годы"</t>
  </si>
  <si>
    <t>Комитет по управлению имуществом муниципального образования города Благовещенска</t>
  </si>
  <si>
    <t>012</t>
  </si>
  <si>
    <t>Содержание муниципального жилья</t>
  </si>
  <si>
    <t>244</t>
  </si>
  <si>
    <t>Непрограммные мероприятия</t>
  </si>
  <si>
    <t>Обеспечение деятельности учреждения, осуществляющего управленческие функции  в жилищной сфере</t>
  </si>
  <si>
    <t>00 0 0203</t>
  </si>
  <si>
    <t>00 0 0472</t>
  </si>
  <si>
    <t>Муниципальная программа "Улучшение жилищных условий работников муниципальных организаций  города Благовещенска на 2013-2015 годы"</t>
  </si>
  <si>
    <t>70 0 0100</t>
  </si>
  <si>
    <t>Муниципальная программа "Обеспечение жильём молодых семей на 2011-2015 годы"</t>
  </si>
  <si>
    <t>70 0 0200</t>
  </si>
  <si>
    <t>00 1  8732</t>
  </si>
  <si>
    <t xml:space="preserve">Контрольно-счетная палата города Благовещенска </t>
  </si>
  <si>
    <t>018</t>
  </si>
  <si>
    <t>Обеспечение деятельности финансовых, налоговых и таможенных органов и органов финансового (финансово-бюджетного) надзора</t>
  </si>
  <si>
    <t xml:space="preserve">Избирательная комиссия муниципального образования города Благовещенска </t>
  </si>
  <si>
    <t>020</t>
  </si>
  <si>
    <t>Обеспечение  проведения выборов и референдумов</t>
  </si>
  <si>
    <t>Проведение  выборов   органов местного самоуправления</t>
  </si>
  <si>
    <t>00 0 0107</t>
  </si>
  <si>
    <t>Условно утверждаемые расходы</t>
  </si>
  <si>
    <t>ВСЕГО:</t>
  </si>
  <si>
    <t>Муниципальная  программа "Развитие системы образования  города Благовещенска на 2011-2015 годы"</t>
  </si>
  <si>
    <t>Организация и осуществление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здравоохранения Амурской области на 2014 – 2020 годы»</t>
  </si>
  <si>
    <t>Осуществление государственных полномочий в сфере охраны труда в рамках подпрограммы «Улучшение условий и охраны труда» государственной программы «Повышение эффективности деятельности органов государственной власти и управления Амурской области на 2014 – 2020 годы»</t>
  </si>
  <si>
    <t>Выполнение государственных функций по организационному обеспечению деятельности административных комиссий области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 – 2020 годы»</t>
  </si>
  <si>
    <t>Организация деятельности комиссий по делам несовершеннолетних и защите их прав в рамках подпрограммы «Развитие системы защиты прав детей» государственной программы «Развитие образования Амурской области на 2014 – 2020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</si>
  <si>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2014-2020 годы"</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</si>
  <si>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</si>
  <si>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</si>
  <si>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Организация и осуществление деятельности по опеке и попечительству в отношении несовершеннолетних в рамках подпрограммы «Развитие системы защиты прав детей» государственной программы «Развитие образования Амурской области на 2014 – 2020 годы»</t>
  </si>
  <si>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</si>
  <si>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Единовременная денежная выплата при передаче ребенка на воспитание в семью в рамках подпрограммы «Развитие системы защиты прав детей» государственной программы «Развитие образования Амурской области на 2014 – 2020 годы»</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</si>
  <si>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в рамках подпрограммы «Развитие системы защиты прав детей» государственной программы «Развитие образования Амурской области на 2014 – 2020 годы»</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</si>
  <si>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в рамках подпрограммы «Развитие системы защиты прав детей» государственной программы «Развитие образования Амурской области на 2014 – 2020 годы»</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</si>
  <si>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«Обеспечение доступным и качественным жильем населения Амурской области на 2014 – 2020 годы»</t>
  </si>
  <si>
    <t>00 1 5082</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</si>
  <si>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 в рамках подпрограммы «Обеспечение доступности коммунальных услуг, повышение качества и надежности жилищно – коммунального обслуживания населения» государственной программы «Модернизация жилищно – коммунального комплекса, энергосбережение и повышение энергетической эффективности в Амурской области на 2014–2020 годы»</t>
  </si>
  <si>
    <t>Сельское хозяйство и рыболовство</t>
  </si>
  <si>
    <t>Расходы на осуществление отдельных полномочий по регулированию численности безнадзорных животных в рамках подпрограммы «Обеспечение эпизоотического и ветеринарно-санитарного благополучия на территории области»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t>
  </si>
  <si>
    <t>00 1 6970</t>
  </si>
  <si>
    <t>Субсидии казенным предприятиям на возмещение затрат, связанных с выполнением заказа по содержанию и ремонту улично-дорожной сети</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</si>
  <si>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</si>
  <si>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</si>
  <si>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00 1 5120</t>
  </si>
  <si>
    <t>Приложение № 7</t>
  </si>
  <si>
    <t>Ведомственная структура расходов городского бюджета на плановый период 2015 и 2016 годов</t>
  </si>
  <si>
    <t xml:space="preserve">                   от 25.12.2014 № 5/43</t>
  </si>
  <si>
    <t xml:space="preserve">Управление ЖКХ администрации                     г.Благовещенска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</si>
</sst>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1"/>
      <name val="Times New Roman"/>
      <family val="1"/>
      <charset val="204"/>
    </font>
    <font>
      <sz val="11"/>
      <name val="Arial Cyr"/>
      <charset val="204"/>
    </font>
    <font>
      <sz val="14"/>
      <name val="Times New Roman"/>
      <family val="1"/>
      <charset val="204"/>
    </font>
    <font>
      <b/>
      <sz val="11"/>
      <name val="Times New Roman"/>
      <family val="1"/>
      <charset val="204"/>
    </font>
    <font>
      <sz val="10"/>
      <name val="Arial Cyr"/>
      <charset val="204"/>
    </font>
    <font>
      <sz val="12"/>
      <name val="Times New Roman"/>
      <family val="1"/>
      <charset val="204"/>
    </font>
    <font>
      <sz val="14"/>
      <name val="Times New Roman Cyr"/>
      <charset val="204"/>
    </font>
    <font>
      <sz val="11"/>
      <color rgb="FFFF0000"/>
      <name val="Arial Cyr"/>
      <charset val="204"/>
    </font>
    <font>
      <sz val="11"/>
      <name val="Calibri"/>
      <family val="2"/>
      <charset val="204"/>
      <scheme val="minor"/>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5" fillId="0" borderId="0"/>
    <xf numFmtId="0" fontId="7" fillId="0" borderId="0"/>
  </cellStyleXfs>
  <cellXfs count="61">
    <xf numFmtId="0" fontId="0" fillId="0" borderId="0" xfId="0"/>
    <xf numFmtId="0" fontId="1" fillId="0" borderId="0" xfId="0" applyFont="1" applyFill="1"/>
    <xf numFmtId="0" fontId="2" fillId="0" borderId="0" xfId="0" applyFont="1" applyFill="1"/>
    <xf numFmtId="0" fontId="2" fillId="0" borderId="0" xfId="0" applyFont="1"/>
    <xf numFmtId="0" fontId="2" fillId="0" borderId="0" xfId="0" applyFont="1" applyFill="1" applyAlignment="1"/>
    <xf numFmtId="164" fontId="1" fillId="0" borderId="0" xfId="0" applyNumberFormat="1" applyFont="1" applyFill="1"/>
    <xf numFmtId="0" fontId="1" fillId="0" borderId="1" xfId="0" applyFont="1" applyFill="1" applyBorder="1" applyAlignment="1">
      <alignment horizontal="right"/>
    </xf>
    <xf numFmtId="1"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49" fontId="1" fillId="0" borderId="2" xfId="0" applyNumberFormat="1" applyFont="1" applyFill="1" applyBorder="1" applyAlignment="1">
      <alignment horizontal="center" vertical="center"/>
    </xf>
    <xf numFmtId="1" fontId="1" fillId="0" borderId="0" xfId="0" applyNumberFormat="1" applyFont="1" applyFill="1" applyBorder="1" applyAlignment="1">
      <alignment horizontal="left" wrapText="1"/>
    </xf>
    <xf numFmtId="1" fontId="4" fillId="0" borderId="0" xfId="0" applyNumberFormat="1" applyFont="1" applyFill="1" applyBorder="1" applyAlignment="1">
      <alignment horizontal="left" wrapText="1"/>
    </xf>
    <xf numFmtId="164" fontId="4" fillId="0" borderId="0" xfId="0" applyNumberFormat="1" applyFont="1" applyFill="1"/>
    <xf numFmtId="49" fontId="1" fillId="0" borderId="0" xfId="0" applyNumberFormat="1" applyFont="1" applyFill="1" applyBorder="1" applyAlignment="1">
      <alignment horizontal="left"/>
    </xf>
    <xf numFmtId="1" fontId="1" fillId="0" borderId="0" xfId="1" applyNumberFormat="1" applyFont="1" applyFill="1" applyBorder="1" applyAlignment="1">
      <alignment horizontal="left" wrapText="1"/>
    </xf>
    <xf numFmtId="0" fontId="1" fillId="0" borderId="0" xfId="0" applyFont="1" applyFill="1" applyAlignment="1">
      <alignment wrapText="1"/>
    </xf>
    <xf numFmtId="164" fontId="1" fillId="0" borderId="0" xfId="0" applyNumberFormat="1" applyFont="1"/>
    <xf numFmtId="0" fontId="1" fillId="0" borderId="0" xfId="1" applyFont="1" applyFill="1" applyAlignment="1">
      <alignment horizontal="left" wrapText="1"/>
    </xf>
    <xf numFmtId="0" fontId="1" fillId="0" borderId="0" xfId="0" applyFont="1" applyFill="1" applyBorder="1" applyAlignment="1">
      <alignment wrapText="1"/>
    </xf>
    <xf numFmtId="0" fontId="1" fillId="0" borderId="0" xfId="1" applyFont="1" applyFill="1" applyBorder="1" applyAlignment="1">
      <alignment wrapText="1"/>
    </xf>
    <xf numFmtId="0" fontId="1" fillId="0" borderId="0" xfId="0" applyFont="1" applyFill="1" applyBorder="1" applyAlignment="1">
      <alignment vertical="top" wrapText="1"/>
    </xf>
    <xf numFmtId="0" fontId="1" fillId="0" borderId="0" xfId="0" applyFont="1" applyFill="1" applyAlignment="1">
      <alignment horizontal="left" wrapText="1"/>
    </xf>
    <xf numFmtId="0" fontId="1" fillId="0" borderId="0" xfId="0" applyFont="1" applyFill="1" applyBorder="1" applyAlignment="1">
      <alignment horizontal="left" wrapText="1"/>
    </xf>
    <xf numFmtId="1" fontId="6" fillId="0" borderId="0" xfId="0" applyNumberFormat="1" applyFont="1" applyFill="1" applyBorder="1" applyAlignment="1">
      <alignment horizontal="left" wrapText="1"/>
    </xf>
    <xf numFmtId="164" fontId="1" fillId="0" borderId="0" xfId="0" applyNumberFormat="1" applyFont="1" applyFill="1" applyAlignment="1"/>
    <xf numFmtId="0" fontId="1" fillId="0" borderId="0" xfId="2" applyFont="1" applyFill="1" applyAlignment="1">
      <alignment wrapText="1"/>
    </xf>
    <xf numFmtId="0" fontId="6" fillId="0" borderId="0" xfId="0" applyFont="1" applyFill="1" applyAlignment="1">
      <alignment horizontal="left" wrapText="1"/>
    </xf>
    <xf numFmtId="0" fontId="6" fillId="0" borderId="0" xfId="0" applyFont="1" applyFill="1" applyBorder="1" applyAlignment="1">
      <alignment wrapText="1"/>
    </xf>
    <xf numFmtId="1" fontId="1" fillId="0" borderId="0" xfId="0" applyNumberFormat="1" applyFont="1" applyFill="1" applyBorder="1" applyAlignment="1">
      <alignment wrapText="1"/>
    </xf>
    <xf numFmtId="49" fontId="1" fillId="0" borderId="0" xfId="1" applyNumberFormat="1" applyFont="1" applyFill="1" applyBorder="1" applyAlignment="1">
      <alignment horizontal="center"/>
    </xf>
    <xf numFmtId="49" fontId="1" fillId="0" borderId="0" xfId="1" applyNumberFormat="1" applyFont="1" applyFill="1" applyAlignment="1">
      <alignment horizontal="center"/>
    </xf>
    <xf numFmtId="164" fontId="1" fillId="0" borderId="0" xfId="0" applyNumberFormat="1" applyFont="1" applyFill="1" applyBorder="1" applyAlignment="1"/>
    <xf numFmtId="0" fontId="8" fillId="0" borderId="0" xfId="0" applyFont="1" applyFill="1"/>
    <xf numFmtId="0" fontId="8" fillId="0" borderId="0" xfId="0" applyFont="1"/>
    <xf numFmtId="0" fontId="1" fillId="0" borderId="0" xfId="0" applyFont="1" applyFill="1" applyAlignment="1">
      <alignment horizontal="center"/>
    </xf>
    <xf numFmtId="0" fontId="1" fillId="0" borderId="0" xfId="0" applyFont="1" applyFill="1" applyBorder="1" applyAlignment="1">
      <alignment horizontal="center"/>
    </xf>
    <xf numFmtId="49" fontId="1" fillId="0" borderId="0" xfId="0" applyNumberFormat="1" applyFont="1" applyFill="1" applyBorder="1" applyAlignment="1">
      <alignment horizontal="center"/>
    </xf>
    <xf numFmtId="49" fontId="1" fillId="0" borderId="0" xfId="0" applyNumberFormat="1" applyFont="1" applyFill="1" applyBorder="1" applyAlignment="1">
      <alignment horizontal="center" vertical="center"/>
    </xf>
    <xf numFmtId="49" fontId="1" fillId="0" borderId="0" xfId="0" applyNumberFormat="1" applyFont="1" applyFill="1" applyBorder="1" applyAlignment="1">
      <alignment horizontal="center" wrapText="1"/>
    </xf>
    <xf numFmtId="49" fontId="4" fillId="0" borderId="0" xfId="0" applyNumberFormat="1" applyFont="1" applyFill="1" applyBorder="1" applyAlignment="1">
      <alignment horizontal="center"/>
    </xf>
    <xf numFmtId="1" fontId="1" fillId="0" borderId="0" xfId="0" applyNumberFormat="1" applyFont="1" applyFill="1" applyBorder="1" applyAlignment="1">
      <alignment horizontal="center"/>
    </xf>
    <xf numFmtId="49" fontId="1" fillId="0" borderId="0" xfId="0" applyNumberFormat="1" applyFont="1" applyFill="1" applyAlignment="1">
      <alignment horizontal="center"/>
    </xf>
    <xf numFmtId="164" fontId="1" fillId="0" borderId="0" xfId="0" applyNumberFormat="1" applyFont="1" applyFill="1" applyAlignment="1">
      <alignment horizontal="center"/>
    </xf>
    <xf numFmtId="49" fontId="6" fillId="0" borderId="0" xfId="0" applyNumberFormat="1" applyFont="1" applyFill="1" applyBorder="1" applyAlignment="1">
      <alignment horizontal="center"/>
    </xf>
    <xf numFmtId="0" fontId="6" fillId="0" borderId="0" xfId="0" applyFont="1" applyFill="1" applyAlignment="1">
      <alignment horizontal="center"/>
    </xf>
    <xf numFmtId="49" fontId="1" fillId="0" borderId="0" xfId="3" applyNumberFormat="1" applyFont="1" applyFill="1" applyBorder="1" applyAlignment="1">
      <alignment horizontal="center"/>
    </xf>
    <xf numFmtId="0" fontId="1" fillId="0" borderId="0" xfId="1" applyFont="1" applyFill="1" applyAlignment="1">
      <alignment horizontal="center"/>
    </xf>
    <xf numFmtId="0" fontId="4" fillId="0" borderId="0" xfId="0" applyFont="1" applyFill="1" applyAlignment="1">
      <alignment horizontal="center"/>
    </xf>
    <xf numFmtId="0" fontId="1" fillId="0" borderId="0" xfId="0" applyFont="1" applyFill="1" applyAlignment="1">
      <alignment horizontal="left"/>
    </xf>
    <xf numFmtId="0" fontId="1" fillId="0" borderId="0" xfId="0" applyFont="1" applyFill="1" applyBorder="1" applyAlignment="1">
      <alignment horizontal="left"/>
    </xf>
    <xf numFmtId="0" fontId="2" fillId="0" borderId="0" xfId="0" applyFont="1" applyFill="1" applyAlignment="1">
      <alignment horizontal="left"/>
    </xf>
    <xf numFmtId="0" fontId="1" fillId="0" borderId="0" xfId="0" applyNumberFormat="1" applyFont="1" applyFill="1" applyBorder="1" applyAlignment="1">
      <alignment horizontal="left" wrapText="1"/>
    </xf>
    <xf numFmtId="0" fontId="1" fillId="0" borderId="0" xfId="0" applyNumberFormat="1" applyFont="1" applyFill="1" applyAlignment="1">
      <alignment horizontal="left" wrapText="1"/>
    </xf>
    <xf numFmtId="0" fontId="1" fillId="0" borderId="0" xfId="1" applyFont="1" applyFill="1" applyAlignment="1">
      <alignment wrapText="1"/>
    </xf>
    <xf numFmtId="0" fontId="1" fillId="0" borderId="0" xfId="0" applyFont="1" applyFill="1" applyAlignment="1">
      <alignment horizontal="justify" wrapText="1"/>
    </xf>
    <xf numFmtId="0" fontId="1" fillId="0" borderId="0" xfId="0" applyNumberFormat="1" applyFont="1" applyFill="1" applyAlignment="1">
      <alignment wrapText="1"/>
    </xf>
    <xf numFmtId="0" fontId="9" fillId="0" borderId="0" xfId="0" applyFont="1" applyFill="1"/>
    <xf numFmtId="164" fontId="1" fillId="0" borderId="0" xfId="0" applyNumberFormat="1" applyFont="1" applyFill="1" applyAlignment="1">
      <alignment horizontal="right"/>
    </xf>
    <xf numFmtId="49" fontId="1" fillId="0" borderId="0" xfId="0" applyNumberFormat="1" applyFont="1" applyFill="1" applyBorder="1" applyAlignment="1"/>
    <xf numFmtId="1" fontId="3" fillId="0" borderId="0" xfId="0" applyNumberFormat="1" applyFont="1" applyFill="1" applyBorder="1" applyAlignment="1">
      <alignment horizontal="center" wrapText="1"/>
    </xf>
  </cellXfs>
  <cellStyles count="4">
    <cellStyle name="Обычный" xfId="0" builtinId="0"/>
    <cellStyle name="Обычный 2" xfId="2"/>
    <cellStyle name="Обычный 3" xfId="1"/>
    <cellStyle name="Обычный_ноябрь 200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O421"/>
  <sheetViews>
    <sheetView tabSelected="1" topLeftCell="A398" zoomScale="90" zoomScaleNormal="90" workbookViewId="0">
      <selection activeCell="J362" sqref="J362"/>
    </sheetView>
  </sheetViews>
  <sheetFormatPr defaultRowHeight="15"/>
  <cols>
    <col min="1" max="1" width="45.28515625" style="1" customWidth="1"/>
    <col min="2" max="2" width="6.28515625" style="35" customWidth="1"/>
    <col min="3" max="3" width="5.7109375" style="35" customWidth="1"/>
    <col min="4" max="4" width="5.42578125" style="35" customWidth="1"/>
    <col min="5" max="5" width="10.7109375" style="35" customWidth="1"/>
    <col min="6" max="6" width="5.42578125" style="35" customWidth="1"/>
    <col min="7" max="7" width="14" style="5" customWidth="1"/>
    <col min="8" max="8" width="14.140625" style="5" customWidth="1"/>
    <col min="9" max="9" width="9.140625" style="2"/>
    <col min="10" max="249" width="9.140625" style="3"/>
    <col min="250" max="250" width="42.28515625" style="3" customWidth="1"/>
    <col min="251" max="251" width="6.28515625" style="3" customWidth="1"/>
    <col min="252" max="252" width="5.7109375" style="3" customWidth="1"/>
    <col min="253" max="253" width="5.42578125" style="3" customWidth="1"/>
    <col min="254" max="254" width="10.7109375" style="3" customWidth="1"/>
    <col min="255" max="255" width="5.42578125" style="3" customWidth="1"/>
    <col min="256" max="256" width="14" style="3" customWidth="1"/>
    <col min="257" max="257" width="14.140625" style="3" customWidth="1"/>
    <col min="258" max="259" width="9.140625" style="3"/>
    <col min="260" max="260" width="10.140625" style="3" bestFit="1" customWidth="1"/>
    <col min="261" max="261" width="11.5703125" style="3" customWidth="1"/>
    <col min="262" max="262" width="18.85546875" style="3" customWidth="1"/>
    <col min="263" max="505" width="9.140625" style="3"/>
    <col min="506" max="506" width="42.28515625" style="3" customWidth="1"/>
    <col min="507" max="507" width="6.28515625" style="3" customWidth="1"/>
    <col min="508" max="508" width="5.7109375" style="3" customWidth="1"/>
    <col min="509" max="509" width="5.42578125" style="3" customWidth="1"/>
    <col min="510" max="510" width="10.7109375" style="3" customWidth="1"/>
    <col min="511" max="511" width="5.42578125" style="3" customWidth="1"/>
    <col min="512" max="512" width="14" style="3" customWidth="1"/>
    <col min="513" max="513" width="14.140625" style="3" customWidth="1"/>
    <col min="514" max="515" width="9.140625" style="3"/>
    <col min="516" max="516" width="10.140625" style="3" bestFit="1" customWidth="1"/>
    <col min="517" max="517" width="11.5703125" style="3" customWidth="1"/>
    <col min="518" max="518" width="18.85546875" style="3" customWidth="1"/>
    <col min="519" max="761" width="9.140625" style="3"/>
    <col min="762" max="762" width="42.28515625" style="3" customWidth="1"/>
    <col min="763" max="763" width="6.28515625" style="3" customWidth="1"/>
    <col min="764" max="764" width="5.7109375" style="3" customWidth="1"/>
    <col min="765" max="765" width="5.42578125" style="3" customWidth="1"/>
    <col min="766" max="766" width="10.7109375" style="3" customWidth="1"/>
    <col min="767" max="767" width="5.42578125" style="3" customWidth="1"/>
    <col min="768" max="768" width="14" style="3" customWidth="1"/>
    <col min="769" max="769" width="14.140625" style="3" customWidth="1"/>
    <col min="770" max="771" width="9.140625" style="3"/>
    <col min="772" max="772" width="10.140625" style="3" bestFit="1" customWidth="1"/>
    <col min="773" max="773" width="11.5703125" style="3" customWidth="1"/>
    <col min="774" max="774" width="18.85546875" style="3" customWidth="1"/>
    <col min="775" max="1017" width="9.140625" style="3"/>
    <col min="1018" max="1018" width="42.28515625" style="3" customWidth="1"/>
    <col min="1019" max="1019" width="6.28515625" style="3" customWidth="1"/>
    <col min="1020" max="1020" width="5.7109375" style="3" customWidth="1"/>
    <col min="1021" max="1021" width="5.42578125" style="3" customWidth="1"/>
    <col min="1022" max="1022" width="10.7109375" style="3" customWidth="1"/>
    <col min="1023" max="1023" width="5.42578125" style="3" customWidth="1"/>
    <col min="1024" max="1024" width="14" style="3" customWidth="1"/>
    <col min="1025" max="1025" width="14.140625" style="3" customWidth="1"/>
    <col min="1026" max="1027" width="9.140625" style="3"/>
    <col min="1028" max="1028" width="10.140625" style="3" bestFit="1" customWidth="1"/>
    <col min="1029" max="1029" width="11.5703125" style="3" customWidth="1"/>
    <col min="1030" max="1030" width="18.85546875" style="3" customWidth="1"/>
    <col min="1031" max="1273" width="9.140625" style="3"/>
    <col min="1274" max="1274" width="42.28515625" style="3" customWidth="1"/>
    <col min="1275" max="1275" width="6.28515625" style="3" customWidth="1"/>
    <col min="1276" max="1276" width="5.7109375" style="3" customWidth="1"/>
    <col min="1277" max="1277" width="5.42578125" style="3" customWidth="1"/>
    <col min="1278" max="1278" width="10.7109375" style="3" customWidth="1"/>
    <col min="1279" max="1279" width="5.42578125" style="3" customWidth="1"/>
    <col min="1280" max="1280" width="14" style="3" customWidth="1"/>
    <col min="1281" max="1281" width="14.140625" style="3" customWidth="1"/>
    <col min="1282" max="1283" width="9.140625" style="3"/>
    <col min="1284" max="1284" width="10.140625" style="3" bestFit="1" customWidth="1"/>
    <col min="1285" max="1285" width="11.5703125" style="3" customWidth="1"/>
    <col min="1286" max="1286" width="18.85546875" style="3" customWidth="1"/>
    <col min="1287" max="1529" width="9.140625" style="3"/>
    <col min="1530" max="1530" width="42.28515625" style="3" customWidth="1"/>
    <col min="1531" max="1531" width="6.28515625" style="3" customWidth="1"/>
    <col min="1532" max="1532" width="5.7109375" style="3" customWidth="1"/>
    <col min="1533" max="1533" width="5.42578125" style="3" customWidth="1"/>
    <col min="1534" max="1534" width="10.7109375" style="3" customWidth="1"/>
    <col min="1535" max="1535" width="5.42578125" style="3" customWidth="1"/>
    <col min="1536" max="1536" width="14" style="3" customWidth="1"/>
    <col min="1537" max="1537" width="14.140625" style="3" customWidth="1"/>
    <col min="1538" max="1539" width="9.140625" style="3"/>
    <col min="1540" max="1540" width="10.140625" style="3" bestFit="1" customWidth="1"/>
    <col min="1541" max="1541" width="11.5703125" style="3" customWidth="1"/>
    <col min="1542" max="1542" width="18.85546875" style="3" customWidth="1"/>
    <col min="1543" max="1785" width="9.140625" style="3"/>
    <col min="1786" max="1786" width="42.28515625" style="3" customWidth="1"/>
    <col min="1787" max="1787" width="6.28515625" style="3" customWidth="1"/>
    <col min="1788" max="1788" width="5.7109375" style="3" customWidth="1"/>
    <col min="1789" max="1789" width="5.42578125" style="3" customWidth="1"/>
    <col min="1790" max="1790" width="10.7109375" style="3" customWidth="1"/>
    <col min="1791" max="1791" width="5.42578125" style="3" customWidth="1"/>
    <col min="1792" max="1792" width="14" style="3" customWidth="1"/>
    <col min="1793" max="1793" width="14.140625" style="3" customWidth="1"/>
    <col min="1794" max="1795" width="9.140625" style="3"/>
    <col min="1796" max="1796" width="10.140625" style="3" bestFit="1" customWidth="1"/>
    <col min="1797" max="1797" width="11.5703125" style="3" customWidth="1"/>
    <col min="1798" max="1798" width="18.85546875" style="3" customWidth="1"/>
    <col min="1799" max="2041" width="9.140625" style="3"/>
    <col min="2042" max="2042" width="42.28515625" style="3" customWidth="1"/>
    <col min="2043" max="2043" width="6.28515625" style="3" customWidth="1"/>
    <col min="2044" max="2044" width="5.7109375" style="3" customWidth="1"/>
    <col min="2045" max="2045" width="5.42578125" style="3" customWidth="1"/>
    <col min="2046" max="2046" width="10.7109375" style="3" customWidth="1"/>
    <col min="2047" max="2047" width="5.42578125" style="3" customWidth="1"/>
    <col min="2048" max="2048" width="14" style="3" customWidth="1"/>
    <col min="2049" max="2049" width="14.140625" style="3" customWidth="1"/>
    <col min="2050" max="2051" width="9.140625" style="3"/>
    <col min="2052" max="2052" width="10.140625" style="3" bestFit="1" customWidth="1"/>
    <col min="2053" max="2053" width="11.5703125" style="3" customWidth="1"/>
    <col min="2054" max="2054" width="18.85546875" style="3" customWidth="1"/>
    <col min="2055" max="2297" width="9.140625" style="3"/>
    <col min="2298" max="2298" width="42.28515625" style="3" customWidth="1"/>
    <col min="2299" max="2299" width="6.28515625" style="3" customWidth="1"/>
    <col min="2300" max="2300" width="5.7109375" style="3" customWidth="1"/>
    <col min="2301" max="2301" width="5.42578125" style="3" customWidth="1"/>
    <col min="2302" max="2302" width="10.7109375" style="3" customWidth="1"/>
    <col min="2303" max="2303" width="5.42578125" style="3" customWidth="1"/>
    <col min="2304" max="2304" width="14" style="3" customWidth="1"/>
    <col min="2305" max="2305" width="14.140625" style="3" customWidth="1"/>
    <col min="2306" max="2307" width="9.140625" style="3"/>
    <col min="2308" max="2308" width="10.140625" style="3" bestFit="1" customWidth="1"/>
    <col min="2309" max="2309" width="11.5703125" style="3" customWidth="1"/>
    <col min="2310" max="2310" width="18.85546875" style="3" customWidth="1"/>
    <col min="2311" max="2553" width="9.140625" style="3"/>
    <col min="2554" max="2554" width="42.28515625" style="3" customWidth="1"/>
    <col min="2555" max="2555" width="6.28515625" style="3" customWidth="1"/>
    <col min="2556" max="2556" width="5.7109375" style="3" customWidth="1"/>
    <col min="2557" max="2557" width="5.42578125" style="3" customWidth="1"/>
    <col min="2558" max="2558" width="10.7109375" style="3" customWidth="1"/>
    <col min="2559" max="2559" width="5.42578125" style="3" customWidth="1"/>
    <col min="2560" max="2560" width="14" style="3" customWidth="1"/>
    <col min="2561" max="2561" width="14.140625" style="3" customWidth="1"/>
    <col min="2562" max="2563" width="9.140625" style="3"/>
    <col min="2564" max="2564" width="10.140625" style="3" bestFit="1" customWidth="1"/>
    <col min="2565" max="2565" width="11.5703125" style="3" customWidth="1"/>
    <col min="2566" max="2566" width="18.85546875" style="3" customWidth="1"/>
    <col min="2567" max="2809" width="9.140625" style="3"/>
    <col min="2810" max="2810" width="42.28515625" style="3" customWidth="1"/>
    <col min="2811" max="2811" width="6.28515625" style="3" customWidth="1"/>
    <col min="2812" max="2812" width="5.7109375" style="3" customWidth="1"/>
    <col min="2813" max="2813" width="5.42578125" style="3" customWidth="1"/>
    <col min="2814" max="2814" width="10.7109375" style="3" customWidth="1"/>
    <col min="2815" max="2815" width="5.42578125" style="3" customWidth="1"/>
    <col min="2816" max="2816" width="14" style="3" customWidth="1"/>
    <col min="2817" max="2817" width="14.140625" style="3" customWidth="1"/>
    <col min="2818" max="2819" width="9.140625" style="3"/>
    <col min="2820" max="2820" width="10.140625" style="3" bestFit="1" customWidth="1"/>
    <col min="2821" max="2821" width="11.5703125" style="3" customWidth="1"/>
    <col min="2822" max="2822" width="18.85546875" style="3" customWidth="1"/>
    <col min="2823" max="3065" width="9.140625" style="3"/>
    <col min="3066" max="3066" width="42.28515625" style="3" customWidth="1"/>
    <col min="3067" max="3067" width="6.28515625" style="3" customWidth="1"/>
    <col min="3068" max="3068" width="5.7109375" style="3" customWidth="1"/>
    <col min="3069" max="3069" width="5.42578125" style="3" customWidth="1"/>
    <col min="3070" max="3070" width="10.7109375" style="3" customWidth="1"/>
    <col min="3071" max="3071" width="5.42578125" style="3" customWidth="1"/>
    <col min="3072" max="3072" width="14" style="3" customWidth="1"/>
    <col min="3073" max="3073" width="14.140625" style="3" customWidth="1"/>
    <col min="3074" max="3075" width="9.140625" style="3"/>
    <col min="3076" max="3076" width="10.140625" style="3" bestFit="1" customWidth="1"/>
    <col min="3077" max="3077" width="11.5703125" style="3" customWidth="1"/>
    <col min="3078" max="3078" width="18.85546875" style="3" customWidth="1"/>
    <col min="3079" max="3321" width="9.140625" style="3"/>
    <col min="3322" max="3322" width="42.28515625" style="3" customWidth="1"/>
    <col min="3323" max="3323" width="6.28515625" style="3" customWidth="1"/>
    <col min="3324" max="3324" width="5.7109375" style="3" customWidth="1"/>
    <col min="3325" max="3325" width="5.42578125" style="3" customWidth="1"/>
    <col min="3326" max="3326" width="10.7109375" style="3" customWidth="1"/>
    <col min="3327" max="3327" width="5.42578125" style="3" customWidth="1"/>
    <col min="3328" max="3328" width="14" style="3" customWidth="1"/>
    <col min="3329" max="3329" width="14.140625" style="3" customWidth="1"/>
    <col min="3330" max="3331" width="9.140625" style="3"/>
    <col min="3332" max="3332" width="10.140625" style="3" bestFit="1" customWidth="1"/>
    <col min="3333" max="3333" width="11.5703125" style="3" customWidth="1"/>
    <col min="3334" max="3334" width="18.85546875" style="3" customWidth="1"/>
    <col min="3335" max="3577" width="9.140625" style="3"/>
    <col min="3578" max="3578" width="42.28515625" style="3" customWidth="1"/>
    <col min="3579" max="3579" width="6.28515625" style="3" customWidth="1"/>
    <col min="3580" max="3580" width="5.7109375" style="3" customWidth="1"/>
    <col min="3581" max="3581" width="5.42578125" style="3" customWidth="1"/>
    <col min="3582" max="3582" width="10.7109375" style="3" customWidth="1"/>
    <col min="3583" max="3583" width="5.42578125" style="3" customWidth="1"/>
    <col min="3584" max="3584" width="14" style="3" customWidth="1"/>
    <col min="3585" max="3585" width="14.140625" style="3" customWidth="1"/>
    <col min="3586" max="3587" width="9.140625" style="3"/>
    <col min="3588" max="3588" width="10.140625" style="3" bestFit="1" customWidth="1"/>
    <col min="3589" max="3589" width="11.5703125" style="3" customWidth="1"/>
    <col min="3590" max="3590" width="18.85546875" style="3" customWidth="1"/>
    <col min="3591" max="3833" width="9.140625" style="3"/>
    <col min="3834" max="3834" width="42.28515625" style="3" customWidth="1"/>
    <col min="3835" max="3835" width="6.28515625" style="3" customWidth="1"/>
    <col min="3836" max="3836" width="5.7109375" style="3" customWidth="1"/>
    <col min="3837" max="3837" width="5.42578125" style="3" customWidth="1"/>
    <col min="3838" max="3838" width="10.7109375" style="3" customWidth="1"/>
    <col min="3839" max="3839" width="5.42578125" style="3" customWidth="1"/>
    <col min="3840" max="3840" width="14" style="3" customWidth="1"/>
    <col min="3841" max="3841" width="14.140625" style="3" customWidth="1"/>
    <col min="3842" max="3843" width="9.140625" style="3"/>
    <col min="3844" max="3844" width="10.140625" style="3" bestFit="1" customWidth="1"/>
    <col min="3845" max="3845" width="11.5703125" style="3" customWidth="1"/>
    <col min="3846" max="3846" width="18.85546875" style="3" customWidth="1"/>
    <col min="3847" max="4089" width="9.140625" style="3"/>
    <col min="4090" max="4090" width="42.28515625" style="3" customWidth="1"/>
    <col min="4091" max="4091" width="6.28515625" style="3" customWidth="1"/>
    <col min="4092" max="4092" width="5.7109375" style="3" customWidth="1"/>
    <col min="4093" max="4093" width="5.42578125" style="3" customWidth="1"/>
    <col min="4094" max="4094" width="10.7109375" style="3" customWidth="1"/>
    <col min="4095" max="4095" width="5.42578125" style="3" customWidth="1"/>
    <col min="4096" max="4096" width="14" style="3" customWidth="1"/>
    <col min="4097" max="4097" width="14.140625" style="3" customWidth="1"/>
    <col min="4098" max="4099" width="9.140625" style="3"/>
    <col min="4100" max="4100" width="10.140625" style="3" bestFit="1" customWidth="1"/>
    <col min="4101" max="4101" width="11.5703125" style="3" customWidth="1"/>
    <col min="4102" max="4102" width="18.85546875" style="3" customWidth="1"/>
    <col min="4103" max="4345" width="9.140625" style="3"/>
    <col min="4346" max="4346" width="42.28515625" style="3" customWidth="1"/>
    <col min="4347" max="4347" width="6.28515625" style="3" customWidth="1"/>
    <col min="4348" max="4348" width="5.7109375" style="3" customWidth="1"/>
    <col min="4349" max="4349" width="5.42578125" style="3" customWidth="1"/>
    <col min="4350" max="4350" width="10.7109375" style="3" customWidth="1"/>
    <col min="4351" max="4351" width="5.42578125" style="3" customWidth="1"/>
    <col min="4352" max="4352" width="14" style="3" customWidth="1"/>
    <col min="4353" max="4353" width="14.140625" style="3" customWidth="1"/>
    <col min="4354" max="4355" width="9.140625" style="3"/>
    <col min="4356" max="4356" width="10.140625" style="3" bestFit="1" customWidth="1"/>
    <col min="4357" max="4357" width="11.5703125" style="3" customWidth="1"/>
    <col min="4358" max="4358" width="18.85546875" style="3" customWidth="1"/>
    <col min="4359" max="4601" width="9.140625" style="3"/>
    <col min="4602" max="4602" width="42.28515625" style="3" customWidth="1"/>
    <col min="4603" max="4603" width="6.28515625" style="3" customWidth="1"/>
    <col min="4604" max="4604" width="5.7109375" style="3" customWidth="1"/>
    <col min="4605" max="4605" width="5.42578125" style="3" customWidth="1"/>
    <col min="4606" max="4606" width="10.7109375" style="3" customWidth="1"/>
    <col min="4607" max="4607" width="5.42578125" style="3" customWidth="1"/>
    <col min="4608" max="4608" width="14" style="3" customWidth="1"/>
    <col min="4609" max="4609" width="14.140625" style="3" customWidth="1"/>
    <col min="4610" max="4611" width="9.140625" style="3"/>
    <col min="4612" max="4612" width="10.140625" style="3" bestFit="1" customWidth="1"/>
    <col min="4613" max="4613" width="11.5703125" style="3" customWidth="1"/>
    <col min="4614" max="4614" width="18.85546875" style="3" customWidth="1"/>
    <col min="4615" max="4857" width="9.140625" style="3"/>
    <col min="4858" max="4858" width="42.28515625" style="3" customWidth="1"/>
    <col min="4859" max="4859" width="6.28515625" style="3" customWidth="1"/>
    <col min="4860" max="4860" width="5.7109375" style="3" customWidth="1"/>
    <col min="4861" max="4861" width="5.42578125" style="3" customWidth="1"/>
    <col min="4862" max="4862" width="10.7109375" style="3" customWidth="1"/>
    <col min="4863" max="4863" width="5.42578125" style="3" customWidth="1"/>
    <col min="4864" max="4864" width="14" style="3" customWidth="1"/>
    <col min="4865" max="4865" width="14.140625" style="3" customWidth="1"/>
    <col min="4866" max="4867" width="9.140625" style="3"/>
    <col min="4868" max="4868" width="10.140625" style="3" bestFit="1" customWidth="1"/>
    <col min="4869" max="4869" width="11.5703125" style="3" customWidth="1"/>
    <col min="4870" max="4870" width="18.85546875" style="3" customWidth="1"/>
    <col min="4871" max="5113" width="9.140625" style="3"/>
    <col min="5114" max="5114" width="42.28515625" style="3" customWidth="1"/>
    <col min="5115" max="5115" width="6.28515625" style="3" customWidth="1"/>
    <col min="5116" max="5116" width="5.7109375" style="3" customWidth="1"/>
    <col min="5117" max="5117" width="5.42578125" style="3" customWidth="1"/>
    <col min="5118" max="5118" width="10.7109375" style="3" customWidth="1"/>
    <col min="5119" max="5119" width="5.42578125" style="3" customWidth="1"/>
    <col min="5120" max="5120" width="14" style="3" customWidth="1"/>
    <col min="5121" max="5121" width="14.140625" style="3" customWidth="1"/>
    <col min="5122" max="5123" width="9.140625" style="3"/>
    <col min="5124" max="5124" width="10.140625" style="3" bestFit="1" customWidth="1"/>
    <col min="5125" max="5125" width="11.5703125" style="3" customWidth="1"/>
    <col min="5126" max="5126" width="18.85546875" style="3" customWidth="1"/>
    <col min="5127" max="5369" width="9.140625" style="3"/>
    <col min="5370" max="5370" width="42.28515625" style="3" customWidth="1"/>
    <col min="5371" max="5371" width="6.28515625" style="3" customWidth="1"/>
    <col min="5372" max="5372" width="5.7109375" style="3" customWidth="1"/>
    <col min="5373" max="5373" width="5.42578125" style="3" customWidth="1"/>
    <col min="5374" max="5374" width="10.7109375" style="3" customWidth="1"/>
    <col min="5375" max="5375" width="5.42578125" style="3" customWidth="1"/>
    <col min="5376" max="5376" width="14" style="3" customWidth="1"/>
    <col min="5377" max="5377" width="14.140625" style="3" customWidth="1"/>
    <col min="5378" max="5379" width="9.140625" style="3"/>
    <col min="5380" max="5380" width="10.140625" style="3" bestFit="1" customWidth="1"/>
    <col min="5381" max="5381" width="11.5703125" style="3" customWidth="1"/>
    <col min="5382" max="5382" width="18.85546875" style="3" customWidth="1"/>
    <col min="5383" max="5625" width="9.140625" style="3"/>
    <col min="5626" max="5626" width="42.28515625" style="3" customWidth="1"/>
    <col min="5627" max="5627" width="6.28515625" style="3" customWidth="1"/>
    <col min="5628" max="5628" width="5.7109375" style="3" customWidth="1"/>
    <col min="5629" max="5629" width="5.42578125" style="3" customWidth="1"/>
    <col min="5630" max="5630" width="10.7109375" style="3" customWidth="1"/>
    <col min="5631" max="5631" width="5.42578125" style="3" customWidth="1"/>
    <col min="5632" max="5632" width="14" style="3" customWidth="1"/>
    <col min="5633" max="5633" width="14.140625" style="3" customWidth="1"/>
    <col min="5634" max="5635" width="9.140625" style="3"/>
    <col min="5636" max="5636" width="10.140625" style="3" bestFit="1" customWidth="1"/>
    <col min="5637" max="5637" width="11.5703125" style="3" customWidth="1"/>
    <col min="5638" max="5638" width="18.85546875" style="3" customWidth="1"/>
    <col min="5639" max="5881" width="9.140625" style="3"/>
    <col min="5882" max="5882" width="42.28515625" style="3" customWidth="1"/>
    <col min="5883" max="5883" width="6.28515625" style="3" customWidth="1"/>
    <col min="5884" max="5884" width="5.7109375" style="3" customWidth="1"/>
    <col min="5885" max="5885" width="5.42578125" style="3" customWidth="1"/>
    <col min="5886" max="5886" width="10.7109375" style="3" customWidth="1"/>
    <col min="5887" max="5887" width="5.42578125" style="3" customWidth="1"/>
    <col min="5888" max="5888" width="14" style="3" customWidth="1"/>
    <col min="5889" max="5889" width="14.140625" style="3" customWidth="1"/>
    <col min="5890" max="5891" width="9.140625" style="3"/>
    <col min="5892" max="5892" width="10.140625" style="3" bestFit="1" customWidth="1"/>
    <col min="5893" max="5893" width="11.5703125" style="3" customWidth="1"/>
    <col min="5894" max="5894" width="18.85546875" style="3" customWidth="1"/>
    <col min="5895" max="6137" width="9.140625" style="3"/>
    <col min="6138" max="6138" width="42.28515625" style="3" customWidth="1"/>
    <col min="6139" max="6139" width="6.28515625" style="3" customWidth="1"/>
    <col min="6140" max="6140" width="5.7109375" style="3" customWidth="1"/>
    <col min="6141" max="6141" width="5.42578125" style="3" customWidth="1"/>
    <col min="6142" max="6142" width="10.7109375" style="3" customWidth="1"/>
    <col min="6143" max="6143" width="5.42578125" style="3" customWidth="1"/>
    <col min="6144" max="6144" width="14" style="3" customWidth="1"/>
    <col min="6145" max="6145" width="14.140625" style="3" customWidth="1"/>
    <col min="6146" max="6147" width="9.140625" style="3"/>
    <col min="6148" max="6148" width="10.140625" style="3" bestFit="1" customWidth="1"/>
    <col min="6149" max="6149" width="11.5703125" style="3" customWidth="1"/>
    <col min="6150" max="6150" width="18.85546875" style="3" customWidth="1"/>
    <col min="6151" max="6393" width="9.140625" style="3"/>
    <col min="6394" max="6394" width="42.28515625" style="3" customWidth="1"/>
    <col min="6395" max="6395" width="6.28515625" style="3" customWidth="1"/>
    <col min="6396" max="6396" width="5.7109375" style="3" customWidth="1"/>
    <col min="6397" max="6397" width="5.42578125" style="3" customWidth="1"/>
    <col min="6398" max="6398" width="10.7109375" style="3" customWidth="1"/>
    <col min="6399" max="6399" width="5.42578125" style="3" customWidth="1"/>
    <col min="6400" max="6400" width="14" style="3" customWidth="1"/>
    <col min="6401" max="6401" width="14.140625" style="3" customWidth="1"/>
    <col min="6402" max="6403" width="9.140625" style="3"/>
    <col min="6404" max="6404" width="10.140625" style="3" bestFit="1" customWidth="1"/>
    <col min="6405" max="6405" width="11.5703125" style="3" customWidth="1"/>
    <col min="6406" max="6406" width="18.85546875" style="3" customWidth="1"/>
    <col min="6407" max="6649" width="9.140625" style="3"/>
    <col min="6650" max="6650" width="42.28515625" style="3" customWidth="1"/>
    <col min="6651" max="6651" width="6.28515625" style="3" customWidth="1"/>
    <col min="6652" max="6652" width="5.7109375" style="3" customWidth="1"/>
    <col min="6653" max="6653" width="5.42578125" style="3" customWidth="1"/>
    <col min="6654" max="6654" width="10.7109375" style="3" customWidth="1"/>
    <col min="6655" max="6655" width="5.42578125" style="3" customWidth="1"/>
    <col min="6656" max="6656" width="14" style="3" customWidth="1"/>
    <col min="6657" max="6657" width="14.140625" style="3" customWidth="1"/>
    <col min="6658" max="6659" width="9.140625" style="3"/>
    <col min="6660" max="6660" width="10.140625" style="3" bestFit="1" customWidth="1"/>
    <col min="6661" max="6661" width="11.5703125" style="3" customWidth="1"/>
    <col min="6662" max="6662" width="18.85546875" style="3" customWidth="1"/>
    <col min="6663" max="6905" width="9.140625" style="3"/>
    <col min="6906" max="6906" width="42.28515625" style="3" customWidth="1"/>
    <col min="6907" max="6907" width="6.28515625" style="3" customWidth="1"/>
    <col min="6908" max="6908" width="5.7109375" style="3" customWidth="1"/>
    <col min="6909" max="6909" width="5.42578125" style="3" customWidth="1"/>
    <col min="6910" max="6910" width="10.7109375" style="3" customWidth="1"/>
    <col min="6911" max="6911" width="5.42578125" style="3" customWidth="1"/>
    <col min="6912" max="6912" width="14" style="3" customWidth="1"/>
    <col min="6913" max="6913" width="14.140625" style="3" customWidth="1"/>
    <col min="6914" max="6915" width="9.140625" style="3"/>
    <col min="6916" max="6916" width="10.140625" style="3" bestFit="1" customWidth="1"/>
    <col min="6917" max="6917" width="11.5703125" style="3" customWidth="1"/>
    <col min="6918" max="6918" width="18.85546875" style="3" customWidth="1"/>
    <col min="6919" max="7161" width="9.140625" style="3"/>
    <col min="7162" max="7162" width="42.28515625" style="3" customWidth="1"/>
    <col min="7163" max="7163" width="6.28515625" style="3" customWidth="1"/>
    <col min="7164" max="7164" width="5.7109375" style="3" customWidth="1"/>
    <col min="7165" max="7165" width="5.42578125" style="3" customWidth="1"/>
    <col min="7166" max="7166" width="10.7109375" style="3" customWidth="1"/>
    <col min="7167" max="7167" width="5.42578125" style="3" customWidth="1"/>
    <col min="7168" max="7168" width="14" style="3" customWidth="1"/>
    <col min="7169" max="7169" width="14.140625" style="3" customWidth="1"/>
    <col min="7170" max="7171" width="9.140625" style="3"/>
    <col min="7172" max="7172" width="10.140625" style="3" bestFit="1" customWidth="1"/>
    <col min="7173" max="7173" width="11.5703125" style="3" customWidth="1"/>
    <col min="7174" max="7174" width="18.85546875" style="3" customWidth="1"/>
    <col min="7175" max="7417" width="9.140625" style="3"/>
    <col min="7418" max="7418" width="42.28515625" style="3" customWidth="1"/>
    <col min="7419" max="7419" width="6.28515625" style="3" customWidth="1"/>
    <col min="7420" max="7420" width="5.7109375" style="3" customWidth="1"/>
    <col min="7421" max="7421" width="5.42578125" style="3" customWidth="1"/>
    <col min="7422" max="7422" width="10.7109375" style="3" customWidth="1"/>
    <col min="7423" max="7423" width="5.42578125" style="3" customWidth="1"/>
    <col min="7424" max="7424" width="14" style="3" customWidth="1"/>
    <col min="7425" max="7425" width="14.140625" style="3" customWidth="1"/>
    <col min="7426" max="7427" width="9.140625" style="3"/>
    <col min="7428" max="7428" width="10.140625" style="3" bestFit="1" customWidth="1"/>
    <col min="7429" max="7429" width="11.5703125" style="3" customWidth="1"/>
    <col min="7430" max="7430" width="18.85546875" style="3" customWidth="1"/>
    <col min="7431" max="7673" width="9.140625" style="3"/>
    <col min="7674" max="7674" width="42.28515625" style="3" customWidth="1"/>
    <col min="7675" max="7675" width="6.28515625" style="3" customWidth="1"/>
    <col min="7676" max="7676" width="5.7109375" style="3" customWidth="1"/>
    <col min="7677" max="7677" width="5.42578125" style="3" customWidth="1"/>
    <col min="7678" max="7678" width="10.7109375" style="3" customWidth="1"/>
    <col min="7679" max="7679" width="5.42578125" style="3" customWidth="1"/>
    <col min="7680" max="7680" width="14" style="3" customWidth="1"/>
    <col min="7681" max="7681" width="14.140625" style="3" customWidth="1"/>
    <col min="7682" max="7683" width="9.140625" style="3"/>
    <col min="7684" max="7684" width="10.140625" style="3" bestFit="1" customWidth="1"/>
    <col min="7685" max="7685" width="11.5703125" style="3" customWidth="1"/>
    <col min="7686" max="7686" width="18.85546875" style="3" customWidth="1"/>
    <col min="7687" max="7929" width="9.140625" style="3"/>
    <col min="7930" max="7930" width="42.28515625" style="3" customWidth="1"/>
    <col min="7931" max="7931" width="6.28515625" style="3" customWidth="1"/>
    <col min="7932" max="7932" width="5.7109375" style="3" customWidth="1"/>
    <col min="7933" max="7933" width="5.42578125" style="3" customWidth="1"/>
    <col min="7934" max="7934" width="10.7109375" style="3" customWidth="1"/>
    <col min="7935" max="7935" width="5.42578125" style="3" customWidth="1"/>
    <col min="7936" max="7936" width="14" style="3" customWidth="1"/>
    <col min="7937" max="7937" width="14.140625" style="3" customWidth="1"/>
    <col min="7938" max="7939" width="9.140625" style="3"/>
    <col min="7940" max="7940" width="10.140625" style="3" bestFit="1" customWidth="1"/>
    <col min="7941" max="7941" width="11.5703125" style="3" customWidth="1"/>
    <col min="7942" max="7942" width="18.85546875" style="3" customWidth="1"/>
    <col min="7943" max="8185" width="9.140625" style="3"/>
    <col min="8186" max="8186" width="42.28515625" style="3" customWidth="1"/>
    <col min="8187" max="8187" width="6.28515625" style="3" customWidth="1"/>
    <col min="8188" max="8188" width="5.7109375" style="3" customWidth="1"/>
    <col min="8189" max="8189" width="5.42578125" style="3" customWidth="1"/>
    <col min="8190" max="8190" width="10.7109375" style="3" customWidth="1"/>
    <col min="8191" max="8191" width="5.42578125" style="3" customWidth="1"/>
    <col min="8192" max="8192" width="14" style="3" customWidth="1"/>
    <col min="8193" max="8193" width="14.140625" style="3" customWidth="1"/>
    <col min="8194" max="8195" width="9.140625" style="3"/>
    <col min="8196" max="8196" width="10.140625" style="3" bestFit="1" customWidth="1"/>
    <col min="8197" max="8197" width="11.5703125" style="3" customWidth="1"/>
    <col min="8198" max="8198" width="18.85546875" style="3" customWidth="1"/>
    <col min="8199" max="8441" width="9.140625" style="3"/>
    <col min="8442" max="8442" width="42.28515625" style="3" customWidth="1"/>
    <col min="8443" max="8443" width="6.28515625" style="3" customWidth="1"/>
    <col min="8444" max="8444" width="5.7109375" style="3" customWidth="1"/>
    <col min="8445" max="8445" width="5.42578125" style="3" customWidth="1"/>
    <col min="8446" max="8446" width="10.7109375" style="3" customWidth="1"/>
    <col min="8447" max="8447" width="5.42578125" style="3" customWidth="1"/>
    <col min="8448" max="8448" width="14" style="3" customWidth="1"/>
    <col min="8449" max="8449" width="14.140625" style="3" customWidth="1"/>
    <col min="8450" max="8451" width="9.140625" style="3"/>
    <col min="8452" max="8452" width="10.140625" style="3" bestFit="1" customWidth="1"/>
    <col min="8453" max="8453" width="11.5703125" style="3" customWidth="1"/>
    <col min="8454" max="8454" width="18.85546875" style="3" customWidth="1"/>
    <col min="8455" max="8697" width="9.140625" style="3"/>
    <col min="8698" max="8698" width="42.28515625" style="3" customWidth="1"/>
    <col min="8699" max="8699" width="6.28515625" style="3" customWidth="1"/>
    <col min="8700" max="8700" width="5.7109375" style="3" customWidth="1"/>
    <col min="8701" max="8701" width="5.42578125" style="3" customWidth="1"/>
    <col min="8702" max="8702" width="10.7109375" style="3" customWidth="1"/>
    <col min="8703" max="8703" width="5.42578125" style="3" customWidth="1"/>
    <col min="8704" max="8704" width="14" style="3" customWidth="1"/>
    <col min="8705" max="8705" width="14.140625" style="3" customWidth="1"/>
    <col min="8706" max="8707" width="9.140625" style="3"/>
    <col min="8708" max="8708" width="10.140625" style="3" bestFit="1" customWidth="1"/>
    <col min="8709" max="8709" width="11.5703125" style="3" customWidth="1"/>
    <col min="8710" max="8710" width="18.85546875" style="3" customWidth="1"/>
    <col min="8711" max="8953" width="9.140625" style="3"/>
    <col min="8954" max="8954" width="42.28515625" style="3" customWidth="1"/>
    <col min="8955" max="8955" width="6.28515625" style="3" customWidth="1"/>
    <col min="8956" max="8956" width="5.7109375" style="3" customWidth="1"/>
    <col min="8957" max="8957" width="5.42578125" style="3" customWidth="1"/>
    <col min="8958" max="8958" width="10.7109375" style="3" customWidth="1"/>
    <col min="8959" max="8959" width="5.42578125" style="3" customWidth="1"/>
    <col min="8960" max="8960" width="14" style="3" customWidth="1"/>
    <col min="8961" max="8961" width="14.140625" style="3" customWidth="1"/>
    <col min="8962" max="8963" width="9.140625" style="3"/>
    <col min="8964" max="8964" width="10.140625" style="3" bestFit="1" customWidth="1"/>
    <col min="8965" max="8965" width="11.5703125" style="3" customWidth="1"/>
    <col min="8966" max="8966" width="18.85546875" style="3" customWidth="1"/>
    <col min="8967" max="9209" width="9.140625" style="3"/>
    <col min="9210" max="9210" width="42.28515625" style="3" customWidth="1"/>
    <col min="9211" max="9211" width="6.28515625" style="3" customWidth="1"/>
    <col min="9212" max="9212" width="5.7109375" style="3" customWidth="1"/>
    <col min="9213" max="9213" width="5.42578125" style="3" customWidth="1"/>
    <col min="9214" max="9214" width="10.7109375" style="3" customWidth="1"/>
    <col min="9215" max="9215" width="5.42578125" style="3" customWidth="1"/>
    <col min="9216" max="9216" width="14" style="3" customWidth="1"/>
    <col min="9217" max="9217" width="14.140625" style="3" customWidth="1"/>
    <col min="9218" max="9219" width="9.140625" style="3"/>
    <col min="9220" max="9220" width="10.140625" style="3" bestFit="1" customWidth="1"/>
    <col min="9221" max="9221" width="11.5703125" style="3" customWidth="1"/>
    <col min="9222" max="9222" width="18.85546875" style="3" customWidth="1"/>
    <col min="9223" max="9465" width="9.140625" style="3"/>
    <col min="9466" max="9466" width="42.28515625" style="3" customWidth="1"/>
    <col min="9467" max="9467" width="6.28515625" style="3" customWidth="1"/>
    <col min="9468" max="9468" width="5.7109375" style="3" customWidth="1"/>
    <col min="9469" max="9469" width="5.42578125" style="3" customWidth="1"/>
    <col min="9470" max="9470" width="10.7109375" style="3" customWidth="1"/>
    <col min="9471" max="9471" width="5.42578125" style="3" customWidth="1"/>
    <col min="9472" max="9472" width="14" style="3" customWidth="1"/>
    <col min="9473" max="9473" width="14.140625" style="3" customWidth="1"/>
    <col min="9474" max="9475" width="9.140625" style="3"/>
    <col min="9476" max="9476" width="10.140625" style="3" bestFit="1" customWidth="1"/>
    <col min="9477" max="9477" width="11.5703125" style="3" customWidth="1"/>
    <col min="9478" max="9478" width="18.85546875" style="3" customWidth="1"/>
    <col min="9479" max="9721" width="9.140625" style="3"/>
    <col min="9722" max="9722" width="42.28515625" style="3" customWidth="1"/>
    <col min="9723" max="9723" width="6.28515625" style="3" customWidth="1"/>
    <col min="9724" max="9724" width="5.7109375" style="3" customWidth="1"/>
    <col min="9725" max="9725" width="5.42578125" style="3" customWidth="1"/>
    <col min="9726" max="9726" width="10.7109375" style="3" customWidth="1"/>
    <col min="9727" max="9727" width="5.42578125" style="3" customWidth="1"/>
    <col min="9728" max="9728" width="14" style="3" customWidth="1"/>
    <col min="9729" max="9729" width="14.140625" style="3" customWidth="1"/>
    <col min="9730" max="9731" width="9.140625" style="3"/>
    <col min="9732" max="9732" width="10.140625" style="3" bestFit="1" customWidth="1"/>
    <col min="9733" max="9733" width="11.5703125" style="3" customWidth="1"/>
    <col min="9734" max="9734" width="18.85546875" style="3" customWidth="1"/>
    <col min="9735" max="9977" width="9.140625" style="3"/>
    <col min="9978" max="9978" width="42.28515625" style="3" customWidth="1"/>
    <col min="9979" max="9979" width="6.28515625" style="3" customWidth="1"/>
    <col min="9980" max="9980" width="5.7109375" style="3" customWidth="1"/>
    <col min="9981" max="9981" width="5.42578125" style="3" customWidth="1"/>
    <col min="9982" max="9982" width="10.7109375" style="3" customWidth="1"/>
    <col min="9983" max="9983" width="5.42578125" style="3" customWidth="1"/>
    <col min="9984" max="9984" width="14" style="3" customWidth="1"/>
    <col min="9985" max="9985" width="14.140625" style="3" customWidth="1"/>
    <col min="9986" max="9987" width="9.140625" style="3"/>
    <col min="9988" max="9988" width="10.140625" style="3" bestFit="1" customWidth="1"/>
    <col min="9989" max="9989" width="11.5703125" style="3" customWidth="1"/>
    <col min="9990" max="9990" width="18.85546875" style="3" customWidth="1"/>
    <col min="9991" max="10233" width="9.140625" style="3"/>
    <col min="10234" max="10234" width="42.28515625" style="3" customWidth="1"/>
    <col min="10235" max="10235" width="6.28515625" style="3" customWidth="1"/>
    <col min="10236" max="10236" width="5.7109375" style="3" customWidth="1"/>
    <col min="10237" max="10237" width="5.42578125" style="3" customWidth="1"/>
    <col min="10238" max="10238" width="10.7109375" style="3" customWidth="1"/>
    <col min="10239" max="10239" width="5.42578125" style="3" customWidth="1"/>
    <col min="10240" max="10240" width="14" style="3" customWidth="1"/>
    <col min="10241" max="10241" width="14.140625" style="3" customWidth="1"/>
    <col min="10242" max="10243" width="9.140625" style="3"/>
    <col min="10244" max="10244" width="10.140625" style="3" bestFit="1" customWidth="1"/>
    <col min="10245" max="10245" width="11.5703125" style="3" customWidth="1"/>
    <col min="10246" max="10246" width="18.85546875" style="3" customWidth="1"/>
    <col min="10247" max="10489" width="9.140625" style="3"/>
    <col min="10490" max="10490" width="42.28515625" style="3" customWidth="1"/>
    <col min="10491" max="10491" width="6.28515625" style="3" customWidth="1"/>
    <col min="10492" max="10492" width="5.7109375" style="3" customWidth="1"/>
    <col min="10493" max="10493" width="5.42578125" style="3" customWidth="1"/>
    <col min="10494" max="10494" width="10.7109375" style="3" customWidth="1"/>
    <col min="10495" max="10495" width="5.42578125" style="3" customWidth="1"/>
    <col min="10496" max="10496" width="14" style="3" customWidth="1"/>
    <col min="10497" max="10497" width="14.140625" style="3" customWidth="1"/>
    <col min="10498" max="10499" width="9.140625" style="3"/>
    <col min="10500" max="10500" width="10.140625" style="3" bestFit="1" customWidth="1"/>
    <col min="10501" max="10501" width="11.5703125" style="3" customWidth="1"/>
    <col min="10502" max="10502" width="18.85546875" style="3" customWidth="1"/>
    <col min="10503" max="10745" width="9.140625" style="3"/>
    <col min="10746" max="10746" width="42.28515625" style="3" customWidth="1"/>
    <col min="10747" max="10747" width="6.28515625" style="3" customWidth="1"/>
    <col min="10748" max="10748" width="5.7109375" style="3" customWidth="1"/>
    <col min="10749" max="10749" width="5.42578125" style="3" customWidth="1"/>
    <col min="10750" max="10750" width="10.7109375" style="3" customWidth="1"/>
    <col min="10751" max="10751" width="5.42578125" style="3" customWidth="1"/>
    <col min="10752" max="10752" width="14" style="3" customWidth="1"/>
    <col min="10753" max="10753" width="14.140625" style="3" customWidth="1"/>
    <col min="10754" max="10755" width="9.140625" style="3"/>
    <col min="10756" max="10756" width="10.140625" style="3" bestFit="1" customWidth="1"/>
    <col min="10757" max="10757" width="11.5703125" style="3" customWidth="1"/>
    <col min="10758" max="10758" width="18.85546875" style="3" customWidth="1"/>
    <col min="10759" max="11001" width="9.140625" style="3"/>
    <col min="11002" max="11002" width="42.28515625" style="3" customWidth="1"/>
    <col min="11003" max="11003" width="6.28515625" style="3" customWidth="1"/>
    <col min="11004" max="11004" width="5.7109375" style="3" customWidth="1"/>
    <col min="11005" max="11005" width="5.42578125" style="3" customWidth="1"/>
    <col min="11006" max="11006" width="10.7109375" style="3" customWidth="1"/>
    <col min="11007" max="11007" width="5.42578125" style="3" customWidth="1"/>
    <col min="11008" max="11008" width="14" style="3" customWidth="1"/>
    <col min="11009" max="11009" width="14.140625" style="3" customWidth="1"/>
    <col min="11010" max="11011" width="9.140625" style="3"/>
    <col min="11012" max="11012" width="10.140625" style="3" bestFit="1" customWidth="1"/>
    <col min="11013" max="11013" width="11.5703125" style="3" customWidth="1"/>
    <col min="11014" max="11014" width="18.85546875" style="3" customWidth="1"/>
    <col min="11015" max="11257" width="9.140625" style="3"/>
    <col min="11258" max="11258" width="42.28515625" style="3" customWidth="1"/>
    <col min="11259" max="11259" width="6.28515625" style="3" customWidth="1"/>
    <col min="11260" max="11260" width="5.7109375" style="3" customWidth="1"/>
    <col min="11261" max="11261" width="5.42578125" style="3" customWidth="1"/>
    <col min="11262" max="11262" width="10.7109375" style="3" customWidth="1"/>
    <col min="11263" max="11263" width="5.42578125" style="3" customWidth="1"/>
    <col min="11264" max="11264" width="14" style="3" customWidth="1"/>
    <col min="11265" max="11265" width="14.140625" style="3" customWidth="1"/>
    <col min="11266" max="11267" width="9.140625" style="3"/>
    <col min="11268" max="11268" width="10.140625" style="3" bestFit="1" customWidth="1"/>
    <col min="11269" max="11269" width="11.5703125" style="3" customWidth="1"/>
    <col min="11270" max="11270" width="18.85546875" style="3" customWidth="1"/>
    <col min="11271" max="11513" width="9.140625" style="3"/>
    <col min="11514" max="11514" width="42.28515625" style="3" customWidth="1"/>
    <col min="11515" max="11515" width="6.28515625" style="3" customWidth="1"/>
    <col min="11516" max="11516" width="5.7109375" style="3" customWidth="1"/>
    <col min="11517" max="11517" width="5.42578125" style="3" customWidth="1"/>
    <col min="11518" max="11518" width="10.7109375" style="3" customWidth="1"/>
    <col min="11519" max="11519" width="5.42578125" style="3" customWidth="1"/>
    <col min="11520" max="11520" width="14" style="3" customWidth="1"/>
    <col min="11521" max="11521" width="14.140625" style="3" customWidth="1"/>
    <col min="11522" max="11523" width="9.140625" style="3"/>
    <col min="11524" max="11524" width="10.140625" style="3" bestFit="1" customWidth="1"/>
    <col min="11525" max="11525" width="11.5703125" style="3" customWidth="1"/>
    <col min="11526" max="11526" width="18.85546875" style="3" customWidth="1"/>
    <col min="11527" max="11769" width="9.140625" style="3"/>
    <col min="11770" max="11770" width="42.28515625" style="3" customWidth="1"/>
    <col min="11771" max="11771" width="6.28515625" style="3" customWidth="1"/>
    <col min="11772" max="11772" width="5.7109375" style="3" customWidth="1"/>
    <col min="11773" max="11773" width="5.42578125" style="3" customWidth="1"/>
    <col min="11774" max="11774" width="10.7109375" style="3" customWidth="1"/>
    <col min="11775" max="11775" width="5.42578125" style="3" customWidth="1"/>
    <col min="11776" max="11776" width="14" style="3" customWidth="1"/>
    <col min="11777" max="11777" width="14.140625" style="3" customWidth="1"/>
    <col min="11778" max="11779" width="9.140625" style="3"/>
    <col min="11780" max="11780" width="10.140625" style="3" bestFit="1" customWidth="1"/>
    <col min="11781" max="11781" width="11.5703125" style="3" customWidth="1"/>
    <col min="11782" max="11782" width="18.85546875" style="3" customWidth="1"/>
    <col min="11783" max="12025" width="9.140625" style="3"/>
    <col min="12026" max="12026" width="42.28515625" style="3" customWidth="1"/>
    <col min="12027" max="12027" width="6.28515625" style="3" customWidth="1"/>
    <col min="12028" max="12028" width="5.7109375" style="3" customWidth="1"/>
    <col min="12029" max="12029" width="5.42578125" style="3" customWidth="1"/>
    <col min="12030" max="12030" width="10.7109375" style="3" customWidth="1"/>
    <col min="12031" max="12031" width="5.42578125" style="3" customWidth="1"/>
    <col min="12032" max="12032" width="14" style="3" customWidth="1"/>
    <col min="12033" max="12033" width="14.140625" style="3" customWidth="1"/>
    <col min="12034" max="12035" width="9.140625" style="3"/>
    <col min="12036" max="12036" width="10.140625" style="3" bestFit="1" customWidth="1"/>
    <col min="12037" max="12037" width="11.5703125" style="3" customWidth="1"/>
    <col min="12038" max="12038" width="18.85546875" style="3" customWidth="1"/>
    <col min="12039" max="12281" width="9.140625" style="3"/>
    <col min="12282" max="12282" width="42.28515625" style="3" customWidth="1"/>
    <col min="12283" max="12283" width="6.28515625" style="3" customWidth="1"/>
    <col min="12284" max="12284" width="5.7109375" style="3" customWidth="1"/>
    <col min="12285" max="12285" width="5.42578125" style="3" customWidth="1"/>
    <col min="12286" max="12286" width="10.7109375" style="3" customWidth="1"/>
    <col min="12287" max="12287" width="5.42578125" style="3" customWidth="1"/>
    <col min="12288" max="12288" width="14" style="3" customWidth="1"/>
    <col min="12289" max="12289" width="14.140625" style="3" customWidth="1"/>
    <col min="12290" max="12291" width="9.140625" style="3"/>
    <col min="12292" max="12292" width="10.140625" style="3" bestFit="1" customWidth="1"/>
    <col min="12293" max="12293" width="11.5703125" style="3" customWidth="1"/>
    <col min="12294" max="12294" width="18.85546875" style="3" customWidth="1"/>
    <col min="12295" max="12537" width="9.140625" style="3"/>
    <col min="12538" max="12538" width="42.28515625" style="3" customWidth="1"/>
    <col min="12539" max="12539" width="6.28515625" style="3" customWidth="1"/>
    <col min="12540" max="12540" width="5.7109375" style="3" customWidth="1"/>
    <col min="12541" max="12541" width="5.42578125" style="3" customWidth="1"/>
    <col min="12542" max="12542" width="10.7109375" style="3" customWidth="1"/>
    <col min="12543" max="12543" width="5.42578125" style="3" customWidth="1"/>
    <col min="12544" max="12544" width="14" style="3" customWidth="1"/>
    <col min="12545" max="12545" width="14.140625" style="3" customWidth="1"/>
    <col min="12546" max="12547" width="9.140625" style="3"/>
    <col min="12548" max="12548" width="10.140625" style="3" bestFit="1" customWidth="1"/>
    <col min="12549" max="12549" width="11.5703125" style="3" customWidth="1"/>
    <col min="12550" max="12550" width="18.85546875" style="3" customWidth="1"/>
    <col min="12551" max="12793" width="9.140625" style="3"/>
    <col min="12794" max="12794" width="42.28515625" style="3" customWidth="1"/>
    <col min="12795" max="12795" width="6.28515625" style="3" customWidth="1"/>
    <col min="12796" max="12796" width="5.7109375" style="3" customWidth="1"/>
    <col min="12797" max="12797" width="5.42578125" style="3" customWidth="1"/>
    <col min="12798" max="12798" width="10.7109375" style="3" customWidth="1"/>
    <col min="12799" max="12799" width="5.42578125" style="3" customWidth="1"/>
    <col min="12800" max="12800" width="14" style="3" customWidth="1"/>
    <col min="12801" max="12801" width="14.140625" style="3" customWidth="1"/>
    <col min="12802" max="12803" width="9.140625" style="3"/>
    <col min="12804" max="12804" width="10.140625" style="3" bestFit="1" customWidth="1"/>
    <col min="12805" max="12805" width="11.5703125" style="3" customWidth="1"/>
    <col min="12806" max="12806" width="18.85546875" style="3" customWidth="1"/>
    <col min="12807" max="13049" width="9.140625" style="3"/>
    <col min="13050" max="13050" width="42.28515625" style="3" customWidth="1"/>
    <col min="13051" max="13051" width="6.28515625" style="3" customWidth="1"/>
    <col min="13052" max="13052" width="5.7109375" style="3" customWidth="1"/>
    <col min="13053" max="13053" width="5.42578125" style="3" customWidth="1"/>
    <col min="13054" max="13054" width="10.7109375" style="3" customWidth="1"/>
    <col min="13055" max="13055" width="5.42578125" style="3" customWidth="1"/>
    <col min="13056" max="13056" width="14" style="3" customWidth="1"/>
    <col min="13057" max="13057" width="14.140625" style="3" customWidth="1"/>
    <col min="13058" max="13059" width="9.140625" style="3"/>
    <col min="13060" max="13060" width="10.140625" style="3" bestFit="1" customWidth="1"/>
    <col min="13061" max="13061" width="11.5703125" style="3" customWidth="1"/>
    <col min="13062" max="13062" width="18.85546875" style="3" customWidth="1"/>
    <col min="13063" max="13305" width="9.140625" style="3"/>
    <col min="13306" max="13306" width="42.28515625" style="3" customWidth="1"/>
    <col min="13307" max="13307" width="6.28515625" style="3" customWidth="1"/>
    <col min="13308" max="13308" width="5.7109375" style="3" customWidth="1"/>
    <col min="13309" max="13309" width="5.42578125" style="3" customWidth="1"/>
    <col min="13310" max="13310" width="10.7109375" style="3" customWidth="1"/>
    <col min="13311" max="13311" width="5.42578125" style="3" customWidth="1"/>
    <col min="13312" max="13312" width="14" style="3" customWidth="1"/>
    <col min="13313" max="13313" width="14.140625" style="3" customWidth="1"/>
    <col min="13314" max="13315" width="9.140625" style="3"/>
    <col min="13316" max="13316" width="10.140625" style="3" bestFit="1" customWidth="1"/>
    <col min="13317" max="13317" width="11.5703125" style="3" customWidth="1"/>
    <col min="13318" max="13318" width="18.85546875" style="3" customWidth="1"/>
    <col min="13319" max="13561" width="9.140625" style="3"/>
    <col min="13562" max="13562" width="42.28515625" style="3" customWidth="1"/>
    <col min="13563" max="13563" width="6.28515625" style="3" customWidth="1"/>
    <col min="13564" max="13564" width="5.7109375" style="3" customWidth="1"/>
    <col min="13565" max="13565" width="5.42578125" style="3" customWidth="1"/>
    <col min="13566" max="13566" width="10.7109375" style="3" customWidth="1"/>
    <col min="13567" max="13567" width="5.42578125" style="3" customWidth="1"/>
    <col min="13568" max="13568" width="14" style="3" customWidth="1"/>
    <col min="13569" max="13569" width="14.140625" style="3" customWidth="1"/>
    <col min="13570" max="13571" width="9.140625" style="3"/>
    <col min="13572" max="13572" width="10.140625" style="3" bestFit="1" customWidth="1"/>
    <col min="13573" max="13573" width="11.5703125" style="3" customWidth="1"/>
    <col min="13574" max="13574" width="18.85546875" style="3" customWidth="1"/>
    <col min="13575" max="13817" width="9.140625" style="3"/>
    <col min="13818" max="13818" width="42.28515625" style="3" customWidth="1"/>
    <col min="13819" max="13819" width="6.28515625" style="3" customWidth="1"/>
    <col min="13820" max="13820" width="5.7109375" style="3" customWidth="1"/>
    <col min="13821" max="13821" width="5.42578125" style="3" customWidth="1"/>
    <col min="13822" max="13822" width="10.7109375" style="3" customWidth="1"/>
    <col min="13823" max="13823" width="5.42578125" style="3" customWidth="1"/>
    <col min="13824" max="13824" width="14" style="3" customWidth="1"/>
    <col min="13825" max="13825" width="14.140625" style="3" customWidth="1"/>
    <col min="13826" max="13827" width="9.140625" style="3"/>
    <col min="13828" max="13828" width="10.140625" style="3" bestFit="1" customWidth="1"/>
    <col min="13829" max="13829" width="11.5703125" style="3" customWidth="1"/>
    <col min="13830" max="13830" width="18.85546875" style="3" customWidth="1"/>
    <col min="13831" max="14073" width="9.140625" style="3"/>
    <col min="14074" max="14074" width="42.28515625" style="3" customWidth="1"/>
    <col min="14075" max="14075" width="6.28515625" style="3" customWidth="1"/>
    <col min="14076" max="14076" width="5.7109375" style="3" customWidth="1"/>
    <col min="14077" max="14077" width="5.42578125" style="3" customWidth="1"/>
    <col min="14078" max="14078" width="10.7109375" style="3" customWidth="1"/>
    <col min="14079" max="14079" width="5.42578125" style="3" customWidth="1"/>
    <col min="14080" max="14080" width="14" style="3" customWidth="1"/>
    <col min="14081" max="14081" width="14.140625" style="3" customWidth="1"/>
    <col min="14082" max="14083" width="9.140625" style="3"/>
    <col min="14084" max="14084" width="10.140625" style="3" bestFit="1" customWidth="1"/>
    <col min="14085" max="14085" width="11.5703125" style="3" customWidth="1"/>
    <col min="14086" max="14086" width="18.85546875" style="3" customWidth="1"/>
    <col min="14087" max="14329" width="9.140625" style="3"/>
    <col min="14330" max="14330" width="42.28515625" style="3" customWidth="1"/>
    <col min="14331" max="14331" width="6.28515625" style="3" customWidth="1"/>
    <col min="14332" max="14332" width="5.7109375" style="3" customWidth="1"/>
    <col min="14333" max="14333" width="5.42578125" style="3" customWidth="1"/>
    <col min="14334" max="14334" width="10.7109375" style="3" customWidth="1"/>
    <col min="14335" max="14335" width="5.42578125" style="3" customWidth="1"/>
    <col min="14336" max="14336" width="14" style="3" customWidth="1"/>
    <col min="14337" max="14337" width="14.140625" style="3" customWidth="1"/>
    <col min="14338" max="14339" width="9.140625" style="3"/>
    <col min="14340" max="14340" width="10.140625" style="3" bestFit="1" customWidth="1"/>
    <col min="14341" max="14341" width="11.5703125" style="3" customWidth="1"/>
    <col min="14342" max="14342" width="18.85546875" style="3" customWidth="1"/>
    <col min="14343" max="14585" width="9.140625" style="3"/>
    <col min="14586" max="14586" width="42.28515625" style="3" customWidth="1"/>
    <col min="14587" max="14587" width="6.28515625" style="3" customWidth="1"/>
    <col min="14588" max="14588" width="5.7109375" style="3" customWidth="1"/>
    <col min="14589" max="14589" width="5.42578125" style="3" customWidth="1"/>
    <col min="14590" max="14590" width="10.7109375" style="3" customWidth="1"/>
    <col min="14591" max="14591" width="5.42578125" style="3" customWidth="1"/>
    <col min="14592" max="14592" width="14" style="3" customWidth="1"/>
    <col min="14593" max="14593" width="14.140625" style="3" customWidth="1"/>
    <col min="14594" max="14595" width="9.140625" style="3"/>
    <col min="14596" max="14596" width="10.140625" style="3" bestFit="1" customWidth="1"/>
    <col min="14597" max="14597" width="11.5703125" style="3" customWidth="1"/>
    <col min="14598" max="14598" width="18.85546875" style="3" customWidth="1"/>
    <col min="14599" max="14841" width="9.140625" style="3"/>
    <col min="14842" max="14842" width="42.28515625" style="3" customWidth="1"/>
    <col min="14843" max="14843" width="6.28515625" style="3" customWidth="1"/>
    <col min="14844" max="14844" width="5.7109375" style="3" customWidth="1"/>
    <col min="14845" max="14845" width="5.42578125" style="3" customWidth="1"/>
    <col min="14846" max="14846" width="10.7109375" style="3" customWidth="1"/>
    <col min="14847" max="14847" width="5.42578125" style="3" customWidth="1"/>
    <col min="14848" max="14848" width="14" style="3" customWidth="1"/>
    <col min="14849" max="14849" width="14.140625" style="3" customWidth="1"/>
    <col min="14850" max="14851" width="9.140625" style="3"/>
    <col min="14852" max="14852" width="10.140625" style="3" bestFit="1" customWidth="1"/>
    <col min="14853" max="14853" width="11.5703125" style="3" customWidth="1"/>
    <col min="14854" max="14854" width="18.85546875" style="3" customWidth="1"/>
    <col min="14855" max="15097" width="9.140625" style="3"/>
    <col min="15098" max="15098" width="42.28515625" style="3" customWidth="1"/>
    <col min="15099" max="15099" width="6.28515625" style="3" customWidth="1"/>
    <col min="15100" max="15100" width="5.7109375" style="3" customWidth="1"/>
    <col min="15101" max="15101" width="5.42578125" style="3" customWidth="1"/>
    <col min="15102" max="15102" width="10.7109375" style="3" customWidth="1"/>
    <col min="15103" max="15103" width="5.42578125" style="3" customWidth="1"/>
    <col min="15104" max="15104" width="14" style="3" customWidth="1"/>
    <col min="15105" max="15105" width="14.140625" style="3" customWidth="1"/>
    <col min="15106" max="15107" width="9.140625" style="3"/>
    <col min="15108" max="15108" width="10.140625" style="3" bestFit="1" customWidth="1"/>
    <col min="15109" max="15109" width="11.5703125" style="3" customWidth="1"/>
    <col min="15110" max="15110" width="18.85546875" style="3" customWidth="1"/>
    <col min="15111" max="15353" width="9.140625" style="3"/>
    <col min="15354" max="15354" width="42.28515625" style="3" customWidth="1"/>
    <col min="15355" max="15355" width="6.28515625" style="3" customWidth="1"/>
    <col min="15356" max="15356" width="5.7109375" style="3" customWidth="1"/>
    <col min="15357" max="15357" width="5.42578125" style="3" customWidth="1"/>
    <col min="15358" max="15358" width="10.7109375" style="3" customWidth="1"/>
    <col min="15359" max="15359" width="5.42578125" style="3" customWidth="1"/>
    <col min="15360" max="15360" width="14" style="3" customWidth="1"/>
    <col min="15361" max="15361" width="14.140625" style="3" customWidth="1"/>
    <col min="15362" max="15363" width="9.140625" style="3"/>
    <col min="15364" max="15364" width="10.140625" style="3" bestFit="1" customWidth="1"/>
    <col min="15365" max="15365" width="11.5703125" style="3" customWidth="1"/>
    <col min="15366" max="15366" width="18.85546875" style="3" customWidth="1"/>
    <col min="15367" max="15609" width="9.140625" style="3"/>
    <col min="15610" max="15610" width="42.28515625" style="3" customWidth="1"/>
    <col min="15611" max="15611" width="6.28515625" style="3" customWidth="1"/>
    <col min="15612" max="15612" width="5.7109375" style="3" customWidth="1"/>
    <col min="15613" max="15613" width="5.42578125" style="3" customWidth="1"/>
    <col min="15614" max="15614" width="10.7109375" style="3" customWidth="1"/>
    <col min="15615" max="15615" width="5.42578125" style="3" customWidth="1"/>
    <col min="15616" max="15616" width="14" style="3" customWidth="1"/>
    <col min="15617" max="15617" width="14.140625" style="3" customWidth="1"/>
    <col min="15618" max="15619" width="9.140625" style="3"/>
    <col min="15620" max="15620" width="10.140625" style="3" bestFit="1" customWidth="1"/>
    <col min="15621" max="15621" width="11.5703125" style="3" customWidth="1"/>
    <col min="15622" max="15622" width="18.85546875" style="3" customWidth="1"/>
    <col min="15623" max="15865" width="9.140625" style="3"/>
    <col min="15866" max="15866" width="42.28515625" style="3" customWidth="1"/>
    <col min="15867" max="15867" width="6.28515625" style="3" customWidth="1"/>
    <col min="15868" max="15868" width="5.7109375" style="3" customWidth="1"/>
    <col min="15869" max="15869" width="5.42578125" style="3" customWidth="1"/>
    <col min="15870" max="15870" width="10.7109375" style="3" customWidth="1"/>
    <col min="15871" max="15871" width="5.42578125" style="3" customWidth="1"/>
    <col min="15872" max="15872" width="14" style="3" customWidth="1"/>
    <col min="15873" max="15873" width="14.140625" style="3" customWidth="1"/>
    <col min="15874" max="15875" width="9.140625" style="3"/>
    <col min="15876" max="15876" width="10.140625" style="3" bestFit="1" customWidth="1"/>
    <col min="15877" max="15877" width="11.5703125" style="3" customWidth="1"/>
    <col min="15878" max="15878" width="18.85546875" style="3" customWidth="1"/>
    <col min="15879" max="16121" width="9.140625" style="3"/>
    <col min="16122" max="16122" width="42.28515625" style="3" customWidth="1"/>
    <col min="16123" max="16123" width="6.28515625" style="3" customWidth="1"/>
    <col min="16124" max="16124" width="5.7109375" style="3" customWidth="1"/>
    <col min="16125" max="16125" width="5.42578125" style="3" customWidth="1"/>
    <col min="16126" max="16126" width="10.7109375" style="3" customWidth="1"/>
    <col min="16127" max="16127" width="5.42578125" style="3" customWidth="1"/>
    <col min="16128" max="16128" width="14" style="3" customWidth="1"/>
    <col min="16129" max="16129" width="14.140625" style="3" customWidth="1"/>
    <col min="16130" max="16131" width="9.140625" style="3"/>
    <col min="16132" max="16132" width="10.140625" style="3" bestFit="1" customWidth="1"/>
    <col min="16133" max="16133" width="11.5703125" style="3" customWidth="1"/>
    <col min="16134" max="16134" width="18.85546875" style="3" customWidth="1"/>
    <col min="16135" max="16384" width="9.140625" style="3"/>
  </cols>
  <sheetData>
    <row r="1" spans="1:8">
      <c r="E1" s="49"/>
      <c r="F1" s="50" t="s">
        <v>306</v>
      </c>
      <c r="G1" s="50"/>
      <c r="H1" s="2"/>
    </row>
    <row r="2" spans="1:8">
      <c r="E2" s="49"/>
      <c r="F2" s="14" t="s">
        <v>0</v>
      </c>
      <c r="G2" s="14"/>
      <c r="H2" s="2"/>
    </row>
    <row r="3" spans="1:8">
      <c r="E3" s="49"/>
      <c r="F3" s="14" t="s">
        <v>1</v>
      </c>
      <c r="G3" s="51"/>
      <c r="H3" s="2"/>
    </row>
    <row r="4" spans="1:8">
      <c r="E4" s="59" t="s">
        <v>308</v>
      </c>
      <c r="F4" s="59"/>
      <c r="G4" s="59"/>
      <c r="H4" s="4"/>
    </row>
    <row r="5" spans="1:8" ht="3.75" customHeight="1">
      <c r="E5" s="38"/>
    </row>
    <row r="6" spans="1:8" ht="52.5" customHeight="1">
      <c r="A6" s="60" t="s">
        <v>307</v>
      </c>
      <c r="B6" s="60"/>
      <c r="C6" s="60"/>
      <c r="D6" s="60"/>
      <c r="E6" s="60"/>
      <c r="F6" s="60"/>
      <c r="G6" s="60"/>
      <c r="H6" s="60"/>
    </row>
    <row r="7" spans="1:8">
      <c r="H7" s="6" t="s">
        <v>2</v>
      </c>
    </row>
    <row r="8" spans="1:8" ht="30">
      <c r="A8" s="7" t="s">
        <v>3</v>
      </c>
      <c r="B8" s="8" t="s">
        <v>4</v>
      </c>
      <c r="C8" s="8" t="s">
        <v>5</v>
      </c>
      <c r="D8" s="8" t="s">
        <v>6</v>
      </c>
      <c r="E8" s="8" t="s">
        <v>7</v>
      </c>
      <c r="F8" s="9" t="s">
        <v>8</v>
      </c>
      <c r="G8" s="10" t="s">
        <v>9</v>
      </c>
      <c r="H8" s="10" t="s">
        <v>10</v>
      </c>
    </row>
    <row r="9" spans="1:8">
      <c r="A9" s="11"/>
      <c r="B9" s="39"/>
      <c r="C9" s="39"/>
      <c r="D9" s="39"/>
      <c r="E9" s="39"/>
    </row>
    <row r="10" spans="1:8">
      <c r="A10" s="12" t="s">
        <v>11</v>
      </c>
      <c r="B10" s="40" t="s">
        <v>12</v>
      </c>
      <c r="C10" s="40"/>
      <c r="D10" s="40"/>
      <c r="E10" s="40"/>
      <c r="G10" s="13">
        <f>SUM(G11+G32)</f>
        <v>40002.9</v>
      </c>
      <c r="H10" s="13">
        <f>SUM(H11+H32)</f>
        <v>41438.299999999996</v>
      </c>
    </row>
    <row r="11" spans="1:8">
      <c r="A11" s="11" t="s">
        <v>13</v>
      </c>
      <c r="B11" s="37" t="s">
        <v>12</v>
      </c>
      <c r="C11" s="37" t="s">
        <v>14</v>
      </c>
      <c r="D11" s="37" t="s">
        <v>15</v>
      </c>
      <c r="E11" s="37"/>
      <c r="G11" s="5">
        <f>SUM(G12+G16+G26)</f>
        <v>39715.4</v>
      </c>
      <c r="H11" s="5">
        <f>SUM(H12+H16+H26)</f>
        <v>41150.799999999996</v>
      </c>
    </row>
    <row r="12" spans="1:8" ht="45">
      <c r="A12" s="11" t="s">
        <v>16</v>
      </c>
      <c r="B12" s="37" t="s">
        <v>12</v>
      </c>
      <c r="C12" s="37" t="s">
        <v>14</v>
      </c>
      <c r="D12" s="37" t="s">
        <v>17</v>
      </c>
      <c r="E12" s="37"/>
      <c r="G12" s="5">
        <v>2113.6</v>
      </c>
      <c r="H12" s="5">
        <v>2219.6</v>
      </c>
    </row>
    <row r="13" spans="1:8">
      <c r="A13" s="11" t="s">
        <v>18</v>
      </c>
      <c r="B13" s="37" t="s">
        <v>12</v>
      </c>
      <c r="C13" s="37" t="s">
        <v>14</v>
      </c>
      <c r="D13" s="37" t="s">
        <v>17</v>
      </c>
      <c r="E13" s="37" t="s">
        <v>19</v>
      </c>
      <c r="G13" s="5">
        <f>SUM(G12)</f>
        <v>2113.6</v>
      </c>
      <c r="H13" s="5">
        <f>SUM(H12)</f>
        <v>2219.6</v>
      </c>
    </row>
    <row r="14" spans="1:8">
      <c r="A14" s="11" t="s">
        <v>20</v>
      </c>
      <c r="B14" s="37" t="s">
        <v>12</v>
      </c>
      <c r="C14" s="37" t="s">
        <v>14</v>
      </c>
      <c r="D14" s="37" t="s">
        <v>17</v>
      </c>
      <c r="E14" s="37" t="s">
        <v>21</v>
      </c>
      <c r="G14" s="5">
        <f>SUM(G13)</f>
        <v>2113.6</v>
      </c>
      <c r="H14" s="5">
        <f>SUM(H13)</f>
        <v>2219.6</v>
      </c>
    </row>
    <row r="15" spans="1:8" ht="90">
      <c r="A15" s="15" t="s">
        <v>22</v>
      </c>
      <c r="B15" s="37" t="s">
        <v>12</v>
      </c>
      <c r="C15" s="37" t="s">
        <v>14</v>
      </c>
      <c r="D15" s="37" t="s">
        <v>17</v>
      </c>
      <c r="E15" s="37" t="s">
        <v>21</v>
      </c>
      <c r="F15" s="35">
        <v>100</v>
      </c>
      <c r="G15" s="5">
        <v>2113.6</v>
      </c>
      <c r="H15" s="5">
        <v>2219.6</v>
      </c>
    </row>
    <row r="16" spans="1:8" ht="68.25" customHeight="1">
      <c r="A16" s="11" t="s">
        <v>23</v>
      </c>
      <c r="B16" s="37" t="s">
        <v>12</v>
      </c>
      <c r="C16" s="37" t="s">
        <v>14</v>
      </c>
      <c r="D16" s="37" t="s">
        <v>24</v>
      </c>
      <c r="E16" s="37"/>
      <c r="G16" s="5">
        <f>SUM(G17)</f>
        <v>33766.800000000003</v>
      </c>
      <c r="H16" s="5">
        <f>SUM(H17)</f>
        <v>34975.199999999997</v>
      </c>
    </row>
    <row r="17" spans="1:8">
      <c r="A17" s="11" t="s">
        <v>18</v>
      </c>
      <c r="B17" s="37" t="s">
        <v>12</v>
      </c>
      <c r="C17" s="37" t="s">
        <v>14</v>
      </c>
      <c r="D17" s="37" t="s">
        <v>24</v>
      </c>
      <c r="E17" s="37" t="s">
        <v>19</v>
      </c>
      <c r="G17" s="5">
        <f>SUM(G18+G24+G22)</f>
        <v>33766.800000000003</v>
      </c>
      <c r="H17" s="5">
        <f>SUM(H18+H24+H22)</f>
        <v>34975.199999999997</v>
      </c>
    </row>
    <row r="18" spans="1:8" ht="30">
      <c r="A18" s="16" t="s">
        <v>25</v>
      </c>
      <c r="B18" s="37" t="s">
        <v>12</v>
      </c>
      <c r="C18" s="37" t="s">
        <v>14</v>
      </c>
      <c r="D18" s="37" t="s">
        <v>24</v>
      </c>
      <c r="E18" s="37" t="s">
        <v>26</v>
      </c>
      <c r="G18" s="5">
        <f>SUM(G19:G21)</f>
        <v>20465.8</v>
      </c>
      <c r="H18" s="5">
        <f>SUM(H19:H21)</f>
        <v>21494.3</v>
      </c>
    </row>
    <row r="19" spans="1:8" ht="90">
      <c r="A19" s="15" t="s">
        <v>22</v>
      </c>
      <c r="B19" s="37" t="s">
        <v>12</v>
      </c>
      <c r="C19" s="37" t="s">
        <v>14</v>
      </c>
      <c r="D19" s="37" t="s">
        <v>24</v>
      </c>
      <c r="E19" s="37" t="s">
        <v>26</v>
      </c>
      <c r="F19" s="35">
        <v>100</v>
      </c>
      <c r="G19" s="17">
        <v>14832.1</v>
      </c>
      <c r="H19" s="17">
        <v>15573.6</v>
      </c>
    </row>
    <row r="20" spans="1:8" ht="30">
      <c r="A20" s="15" t="s">
        <v>27</v>
      </c>
      <c r="B20" s="37" t="s">
        <v>12</v>
      </c>
      <c r="C20" s="37" t="s">
        <v>14</v>
      </c>
      <c r="D20" s="37" t="s">
        <v>24</v>
      </c>
      <c r="E20" s="37" t="s">
        <v>26</v>
      </c>
      <c r="F20" s="35">
        <v>200</v>
      </c>
      <c r="G20" s="17">
        <v>5629.7</v>
      </c>
      <c r="H20" s="17">
        <v>5916.7</v>
      </c>
    </row>
    <row r="21" spans="1:8">
      <c r="A21" s="18" t="s">
        <v>28</v>
      </c>
      <c r="B21" s="37" t="s">
        <v>12</v>
      </c>
      <c r="C21" s="37" t="s">
        <v>14</v>
      </c>
      <c r="D21" s="37" t="s">
        <v>24</v>
      </c>
      <c r="E21" s="37" t="s">
        <v>26</v>
      </c>
      <c r="F21" s="35">
        <v>800</v>
      </c>
      <c r="G21" s="17">
        <v>4</v>
      </c>
      <c r="H21" s="17">
        <v>4</v>
      </c>
    </row>
    <row r="22" spans="1:8" ht="30">
      <c r="A22" s="11" t="s">
        <v>29</v>
      </c>
      <c r="B22" s="37" t="s">
        <v>12</v>
      </c>
      <c r="C22" s="37" t="s">
        <v>14</v>
      </c>
      <c r="D22" s="37" t="s">
        <v>24</v>
      </c>
      <c r="E22" s="37" t="s">
        <v>30</v>
      </c>
      <c r="G22" s="5">
        <v>9702.5</v>
      </c>
      <c r="H22" s="5">
        <v>9702.5</v>
      </c>
    </row>
    <row r="23" spans="1:8" ht="90">
      <c r="A23" s="15" t="s">
        <v>22</v>
      </c>
      <c r="B23" s="37" t="s">
        <v>12</v>
      </c>
      <c r="C23" s="37" t="s">
        <v>14</v>
      </c>
      <c r="D23" s="37" t="s">
        <v>24</v>
      </c>
      <c r="E23" s="37" t="s">
        <v>30</v>
      </c>
      <c r="F23" s="35">
        <v>100</v>
      </c>
      <c r="G23" s="5">
        <v>9702.5</v>
      </c>
      <c r="H23" s="5">
        <v>9702.5</v>
      </c>
    </row>
    <row r="24" spans="1:8" ht="30">
      <c r="A24" s="11" t="s">
        <v>31</v>
      </c>
      <c r="B24" s="37" t="s">
        <v>12</v>
      </c>
      <c r="C24" s="37" t="s">
        <v>14</v>
      </c>
      <c r="D24" s="37" t="s">
        <v>24</v>
      </c>
      <c r="E24" s="37" t="s">
        <v>32</v>
      </c>
      <c r="G24" s="5">
        <v>3598.5</v>
      </c>
      <c r="H24" s="5">
        <v>3778.4</v>
      </c>
    </row>
    <row r="25" spans="1:8" ht="90">
      <c r="A25" s="15" t="s">
        <v>22</v>
      </c>
      <c r="B25" s="37" t="s">
        <v>12</v>
      </c>
      <c r="C25" s="37" t="s">
        <v>14</v>
      </c>
      <c r="D25" s="37" t="s">
        <v>24</v>
      </c>
      <c r="E25" s="37" t="s">
        <v>32</v>
      </c>
      <c r="F25" s="35">
        <v>100</v>
      </c>
      <c r="G25" s="5">
        <v>3598.5</v>
      </c>
      <c r="H25" s="5">
        <v>3778.4</v>
      </c>
    </row>
    <row r="26" spans="1:8">
      <c r="A26" s="11" t="s">
        <v>33</v>
      </c>
      <c r="B26" s="37" t="s">
        <v>12</v>
      </c>
      <c r="C26" s="37" t="s">
        <v>14</v>
      </c>
      <c r="D26" s="37" t="s">
        <v>34</v>
      </c>
      <c r="E26" s="37"/>
      <c r="G26" s="5">
        <f>SUM(G27)</f>
        <v>3835</v>
      </c>
      <c r="H26" s="5">
        <f>SUM(H27)</f>
        <v>3956</v>
      </c>
    </row>
    <row r="27" spans="1:8">
      <c r="A27" s="11" t="s">
        <v>18</v>
      </c>
      <c r="B27" s="37" t="s">
        <v>12</v>
      </c>
      <c r="C27" s="37" t="s">
        <v>14</v>
      </c>
      <c r="D27" s="37" t="s">
        <v>34</v>
      </c>
      <c r="E27" s="37" t="s">
        <v>19</v>
      </c>
      <c r="G27" s="5">
        <f>SUM(G28+G30)</f>
        <v>3835</v>
      </c>
      <c r="H27" s="5">
        <f>SUM(H28+H30)</f>
        <v>3956</v>
      </c>
    </row>
    <row r="28" spans="1:8" ht="45">
      <c r="A28" s="11" t="s">
        <v>35</v>
      </c>
      <c r="B28" s="37" t="s">
        <v>12</v>
      </c>
      <c r="C28" s="37" t="s">
        <v>14</v>
      </c>
      <c r="D28" s="37" t="s">
        <v>34</v>
      </c>
      <c r="E28" s="37" t="s">
        <v>36</v>
      </c>
      <c r="G28" s="5">
        <v>2365</v>
      </c>
      <c r="H28" s="5">
        <v>2486</v>
      </c>
    </row>
    <row r="29" spans="1:8" ht="30">
      <c r="A29" s="15" t="s">
        <v>37</v>
      </c>
      <c r="B29" s="37" t="s">
        <v>12</v>
      </c>
      <c r="C29" s="37" t="s">
        <v>14</v>
      </c>
      <c r="D29" s="37" t="s">
        <v>34</v>
      </c>
      <c r="E29" s="37" t="s">
        <v>36</v>
      </c>
      <c r="F29" s="35">
        <v>300</v>
      </c>
      <c r="G29" s="5">
        <v>2365</v>
      </c>
      <c r="H29" s="5">
        <v>2486</v>
      </c>
    </row>
    <row r="30" spans="1:8" ht="30">
      <c r="A30" s="19" t="s">
        <v>38</v>
      </c>
      <c r="B30" s="37" t="s">
        <v>12</v>
      </c>
      <c r="C30" s="37" t="s">
        <v>14</v>
      </c>
      <c r="D30" s="37" t="s">
        <v>34</v>
      </c>
      <c r="E30" s="37" t="s">
        <v>39</v>
      </c>
      <c r="G30" s="5">
        <v>1470</v>
      </c>
      <c r="H30" s="5">
        <v>1470</v>
      </c>
    </row>
    <row r="31" spans="1:8" ht="60">
      <c r="A31" s="20" t="s">
        <v>40</v>
      </c>
      <c r="B31" s="37" t="s">
        <v>12</v>
      </c>
      <c r="C31" s="37" t="s">
        <v>14</v>
      </c>
      <c r="D31" s="37" t="s">
        <v>34</v>
      </c>
      <c r="E31" s="37" t="s">
        <v>39</v>
      </c>
      <c r="F31" s="35">
        <v>600</v>
      </c>
      <c r="G31" s="5">
        <v>1470</v>
      </c>
      <c r="H31" s="5">
        <v>1470</v>
      </c>
    </row>
    <row r="32" spans="1:8">
      <c r="A32" s="11" t="s">
        <v>41</v>
      </c>
      <c r="B32" s="37" t="s">
        <v>12</v>
      </c>
      <c r="C32" s="37" t="s">
        <v>42</v>
      </c>
      <c r="D32" s="37" t="s">
        <v>15</v>
      </c>
      <c r="E32" s="37"/>
      <c r="G32" s="5">
        <v>287.5</v>
      </c>
      <c r="H32" s="5">
        <v>287.5</v>
      </c>
    </row>
    <row r="33" spans="1:9">
      <c r="A33" s="11" t="s">
        <v>43</v>
      </c>
      <c r="B33" s="37" t="s">
        <v>12</v>
      </c>
      <c r="C33" s="37" t="s">
        <v>44</v>
      </c>
      <c r="D33" s="37" t="s">
        <v>24</v>
      </c>
      <c r="E33" s="37"/>
      <c r="G33" s="5">
        <v>287.5</v>
      </c>
      <c r="H33" s="5">
        <v>287.5</v>
      </c>
    </row>
    <row r="34" spans="1:9">
      <c r="A34" s="11" t="s">
        <v>18</v>
      </c>
      <c r="B34" s="37" t="s">
        <v>12</v>
      </c>
      <c r="C34" s="37" t="s">
        <v>42</v>
      </c>
      <c r="D34" s="37" t="s">
        <v>24</v>
      </c>
      <c r="E34" s="37" t="s">
        <v>19</v>
      </c>
      <c r="G34" s="5">
        <v>287.5</v>
      </c>
      <c r="H34" s="5">
        <v>287.5</v>
      </c>
    </row>
    <row r="35" spans="1:9" ht="45">
      <c r="A35" s="16" t="s">
        <v>45</v>
      </c>
      <c r="B35" s="37" t="s">
        <v>46</v>
      </c>
      <c r="C35" s="37" t="s">
        <v>42</v>
      </c>
      <c r="D35" s="37" t="s">
        <v>24</v>
      </c>
      <c r="E35" s="37" t="s">
        <v>47</v>
      </c>
      <c r="G35" s="5">
        <v>287.5</v>
      </c>
      <c r="H35" s="5">
        <v>287.5</v>
      </c>
    </row>
    <row r="36" spans="1:9" ht="30">
      <c r="A36" s="15" t="s">
        <v>37</v>
      </c>
      <c r="B36" s="37" t="s">
        <v>46</v>
      </c>
      <c r="C36" s="37" t="s">
        <v>42</v>
      </c>
      <c r="D36" s="37" t="s">
        <v>24</v>
      </c>
      <c r="E36" s="37" t="s">
        <v>47</v>
      </c>
      <c r="F36" s="35">
        <v>300</v>
      </c>
      <c r="G36" s="5">
        <v>287.5</v>
      </c>
      <c r="H36" s="5">
        <v>287.5</v>
      </c>
      <c r="I36" s="14"/>
    </row>
    <row r="37" spans="1:9">
      <c r="A37" s="11"/>
      <c r="B37" s="37"/>
      <c r="C37" s="37"/>
      <c r="D37" s="37"/>
      <c r="E37" s="37"/>
    </row>
    <row r="38" spans="1:9">
      <c r="A38" s="12" t="s">
        <v>48</v>
      </c>
      <c r="B38" s="40" t="s">
        <v>49</v>
      </c>
      <c r="C38" s="40"/>
      <c r="D38" s="40"/>
      <c r="E38" s="40"/>
      <c r="G38" s="13">
        <f>SUM(G39+G78+G122+G133+G148+G86+G109+G160+G169)</f>
        <v>744457.60000000009</v>
      </c>
      <c r="H38" s="13">
        <f>SUM(H39+H78+H123+H133+H148+H86+H109+H160+H169)</f>
        <v>676764.10000000009</v>
      </c>
    </row>
    <row r="39" spans="1:9">
      <c r="A39" s="11" t="s">
        <v>13</v>
      </c>
      <c r="B39" s="41" t="s">
        <v>49</v>
      </c>
      <c r="C39" s="41" t="s">
        <v>14</v>
      </c>
      <c r="D39" s="41" t="s">
        <v>15</v>
      </c>
      <c r="E39" s="41"/>
      <c r="G39" s="5">
        <f>SUM(G40+G65)</f>
        <v>286551.40000000002</v>
      </c>
      <c r="H39" s="5">
        <f>SUM(H40+H65+H61)</f>
        <v>297162.80000000005</v>
      </c>
    </row>
    <row r="40" spans="1:9" ht="66.75" customHeight="1">
      <c r="A40" s="11" t="s">
        <v>50</v>
      </c>
      <c r="B40" s="37" t="s">
        <v>49</v>
      </c>
      <c r="C40" s="37" t="s">
        <v>14</v>
      </c>
      <c r="D40" s="37" t="s">
        <v>51</v>
      </c>
      <c r="E40" s="37"/>
      <c r="G40" s="5">
        <f>SUM(G41+G48)</f>
        <v>175577.90000000002</v>
      </c>
      <c r="H40" s="5">
        <f>SUM(H41+H48)</f>
        <v>180600.2</v>
      </c>
    </row>
    <row r="41" spans="1:9">
      <c r="A41" s="11" t="s">
        <v>18</v>
      </c>
      <c r="B41" s="37" t="s">
        <v>49</v>
      </c>
      <c r="C41" s="37" t="s">
        <v>14</v>
      </c>
      <c r="D41" s="37" t="s">
        <v>51</v>
      </c>
      <c r="E41" s="37" t="s">
        <v>19</v>
      </c>
      <c r="G41" s="5">
        <f>SUM(G42+G46)</f>
        <v>169741.80000000002</v>
      </c>
      <c r="H41" s="5">
        <f>SUM(H42+H46)</f>
        <v>174764.1</v>
      </c>
    </row>
    <row r="42" spans="1:9" ht="45">
      <c r="A42" s="21" t="s">
        <v>52</v>
      </c>
      <c r="B42" s="37" t="s">
        <v>49</v>
      </c>
      <c r="C42" s="37" t="s">
        <v>14</v>
      </c>
      <c r="D42" s="37" t="s">
        <v>51</v>
      </c>
      <c r="E42" s="37" t="s">
        <v>53</v>
      </c>
      <c r="G42" s="5">
        <f>SUM(G43:G45)</f>
        <v>167978.1</v>
      </c>
      <c r="H42" s="5">
        <f>SUM(H43:H45)</f>
        <v>172912.2</v>
      </c>
    </row>
    <row r="43" spans="1:9" ht="90">
      <c r="A43" s="15" t="s">
        <v>22</v>
      </c>
      <c r="B43" s="37" t="s">
        <v>49</v>
      </c>
      <c r="C43" s="37" t="s">
        <v>14</v>
      </c>
      <c r="D43" s="37" t="s">
        <v>51</v>
      </c>
      <c r="E43" s="37" t="s">
        <v>53</v>
      </c>
      <c r="F43" s="35">
        <v>100</v>
      </c>
      <c r="G43" s="5">
        <v>146180.9</v>
      </c>
      <c r="H43" s="5">
        <v>153322.20000000001</v>
      </c>
    </row>
    <row r="44" spans="1:9" ht="30">
      <c r="A44" s="15" t="s">
        <v>27</v>
      </c>
      <c r="B44" s="37" t="s">
        <v>49</v>
      </c>
      <c r="C44" s="37" t="s">
        <v>14</v>
      </c>
      <c r="D44" s="37" t="s">
        <v>51</v>
      </c>
      <c r="E44" s="37" t="s">
        <v>53</v>
      </c>
      <c r="F44" s="35">
        <v>200</v>
      </c>
      <c r="G44" s="5">
        <v>21247.200000000001</v>
      </c>
      <c r="H44" s="5">
        <v>19040</v>
      </c>
    </row>
    <row r="45" spans="1:9">
      <c r="A45" s="18" t="s">
        <v>28</v>
      </c>
      <c r="B45" s="37" t="s">
        <v>49</v>
      </c>
      <c r="C45" s="37" t="s">
        <v>14</v>
      </c>
      <c r="D45" s="37" t="s">
        <v>51</v>
      </c>
      <c r="E45" s="37" t="s">
        <v>53</v>
      </c>
      <c r="F45" s="35">
        <v>800</v>
      </c>
      <c r="G45" s="5">
        <v>550</v>
      </c>
      <c r="H45" s="5">
        <v>550</v>
      </c>
    </row>
    <row r="46" spans="1:9">
      <c r="A46" s="21" t="s">
        <v>54</v>
      </c>
      <c r="B46" s="37" t="s">
        <v>49</v>
      </c>
      <c r="C46" s="37" t="s">
        <v>14</v>
      </c>
      <c r="D46" s="37" t="s">
        <v>51</v>
      </c>
      <c r="E46" s="37" t="s">
        <v>55</v>
      </c>
      <c r="G46" s="5">
        <v>1763.7</v>
      </c>
      <c r="H46" s="5">
        <v>1851.9</v>
      </c>
    </row>
    <row r="47" spans="1:9" ht="90">
      <c r="A47" s="15" t="s">
        <v>22</v>
      </c>
      <c r="B47" s="37" t="s">
        <v>49</v>
      </c>
      <c r="C47" s="37" t="s">
        <v>14</v>
      </c>
      <c r="D47" s="37" t="s">
        <v>51</v>
      </c>
      <c r="E47" s="37" t="s">
        <v>55</v>
      </c>
      <c r="F47" s="35">
        <v>100</v>
      </c>
      <c r="G47" s="5">
        <v>1763.7</v>
      </c>
      <c r="H47" s="5">
        <v>1851.9</v>
      </c>
    </row>
    <row r="48" spans="1:9" ht="30">
      <c r="A48" s="22" t="s">
        <v>56</v>
      </c>
      <c r="B48" s="37" t="s">
        <v>57</v>
      </c>
      <c r="C48" s="42" t="s">
        <v>14</v>
      </c>
      <c r="D48" s="37" t="s">
        <v>51</v>
      </c>
      <c r="E48" s="35" t="s">
        <v>58</v>
      </c>
      <c r="F48" s="43"/>
      <c r="G48" s="5">
        <f>SUM(G49+G52+G55+G58)</f>
        <v>5836.0999999999995</v>
      </c>
      <c r="H48" s="5">
        <f>SUM(H49+H52+H55+H58)</f>
        <v>5836.0999999999995</v>
      </c>
    </row>
    <row r="49" spans="1:8" ht="213.75" customHeight="1">
      <c r="A49" s="11" t="s">
        <v>284</v>
      </c>
      <c r="B49" s="37" t="s">
        <v>49</v>
      </c>
      <c r="C49" s="37" t="s">
        <v>14</v>
      </c>
      <c r="D49" s="37" t="s">
        <v>51</v>
      </c>
      <c r="E49" s="37" t="s">
        <v>59</v>
      </c>
      <c r="F49" s="37"/>
      <c r="G49" s="5">
        <f>SUM(G50:G51)</f>
        <v>2118.9</v>
      </c>
      <c r="H49" s="5">
        <f>SUM(H50:H51)</f>
        <v>2118.9</v>
      </c>
    </row>
    <row r="50" spans="1:8" ht="90">
      <c r="A50" s="15" t="s">
        <v>22</v>
      </c>
      <c r="B50" s="37" t="s">
        <v>49</v>
      </c>
      <c r="C50" s="37" t="s">
        <v>14</v>
      </c>
      <c r="D50" s="37" t="s">
        <v>51</v>
      </c>
      <c r="E50" s="37" t="s">
        <v>59</v>
      </c>
      <c r="F50" s="37" t="s">
        <v>60</v>
      </c>
      <c r="G50" s="5">
        <v>1952.1</v>
      </c>
      <c r="H50" s="5">
        <v>1952.1</v>
      </c>
    </row>
    <row r="51" spans="1:8" ht="30">
      <c r="A51" s="15" t="s">
        <v>27</v>
      </c>
      <c r="B51" s="37" t="s">
        <v>49</v>
      </c>
      <c r="C51" s="37" t="s">
        <v>14</v>
      </c>
      <c r="D51" s="37" t="s">
        <v>51</v>
      </c>
      <c r="E51" s="37" t="s">
        <v>59</v>
      </c>
      <c r="F51" s="37" t="s">
        <v>61</v>
      </c>
      <c r="G51" s="5">
        <v>166.8</v>
      </c>
      <c r="H51" s="5">
        <v>166.8</v>
      </c>
    </row>
    <row r="52" spans="1:8" ht="111.75" customHeight="1">
      <c r="A52" s="52" t="s">
        <v>285</v>
      </c>
      <c r="B52" s="37" t="s">
        <v>57</v>
      </c>
      <c r="C52" s="37" t="s">
        <v>14</v>
      </c>
      <c r="D52" s="37" t="s">
        <v>51</v>
      </c>
      <c r="E52" s="37" t="s">
        <v>62</v>
      </c>
      <c r="G52" s="5">
        <f>SUM(G53:G54)</f>
        <v>505.9</v>
      </c>
      <c r="H52" s="5">
        <f>SUM(H53:H54)</f>
        <v>505.9</v>
      </c>
    </row>
    <row r="53" spans="1:8" ht="90">
      <c r="A53" s="15" t="s">
        <v>22</v>
      </c>
      <c r="B53" s="37" t="s">
        <v>57</v>
      </c>
      <c r="C53" s="37" t="s">
        <v>14</v>
      </c>
      <c r="D53" s="37" t="s">
        <v>51</v>
      </c>
      <c r="E53" s="37" t="s">
        <v>62</v>
      </c>
      <c r="F53" s="35">
        <v>100</v>
      </c>
      <c r="G53" s="5">
        <v>447.4</v>
      </c>
      <c r="H53" s="5">
        <v>447.4</v>
      </c>
    </row>
    <row r="54" spans="1:8" ht="30">
      <c r="A54" s="15" t="s">
        <v>27</v>
      </c>
      <c r="B54" s="37" t="s">
        <v>57</v>
      </c>
      <c r="C54" s="37" t="s">
        <v>14</v>
      </c>
      <c r="D54" s="37" t="s">
        <v>51</v>
      </c>
      <c r="E54" s="37" t="s">
        <v>62</v>
      </c>
      <c r="F54" s="35">
        <v>200</v>
      </c>
      <c r="G54" s="5">
        <v>58.5</v>
      </c>
      <c r="H54" s="5">
        <v>58.5</v>
      </c>
    </row>
    <row r="55" spans="1:8" ht="165.75" customHeight="1">
      <c r="A55" s="53" t="s">
        <v>286</v>
      </c>
      <c r="B55" s="37" t="s">
        <v>57</v>
      </c>
      <c r="C55" s="37" t="s">
        <v>14</v>
      </c>
      <c r="D55" s="37" t="s">
        <v>51</v>
      </c>
      <c r="E55" s="37" t="s">
        <v>63</v>
      </c>
      <c r="G55" s="5">
        <f>SUM(G56:G57)</f>
        <v>1622.1</v>
      </c>
      <c r="H55" s="5">
        <f>SUM(H56:H57)</f>
        <v>1622.1</v>
      </c>
    </row>
    <row r="56" spans="1:8" ht="90">
      <c r="A56" s="15" t="s">
        <v>22</v>
      </c>
      <c r="B56" s="37" t="s">
        <v>57</v>
      </c>
      <c r="C56" s="37" t="s">
        <v>14</v>
      </c>
      <c r="D56" s="37" t="s">
        <v>51</v>
      </c>
      <c r="E56" s="37" t="s">
        <v>63</v>
      </c>
      <c r="F56" s="35">
        <v>100</v>
      </c>
      <c r="G56" s="5">
        <v>1464</v>
      </c>
      <c r="H56" s="5">
        <v>1464</v>
      </c>
    </row>
    <row r="57" spans="1:8" ht="30">
      <c r="A57" s="15" t="s">
        <v>27</v>
      </c>
      <c r="B57" s="37" t="s">
        <v>57</v>
      </c>
      <c r="C57" s="37" t="s">
        <v>14</v>
      </c>
      <c r="D57" s="37" t="s">
        <v>51</v>
      </c>
      <c r="E57" s="37" t="s">
        <v>63</v>
      </c>
      <c r="F57" s="35">
        <v>200</v>
      </c>
      <c r="G57" s="5">
        <v>158.1</v>
      </c>
      <c r="H57" s="5">
        <v>158.1</v>
      </c>
    </row>
    <row r="58" spans="1:8" ht="90">
      <c r="A58" s="22" t="s">
        <v>287</v>
      </c>
      <c r="B58" s="37" t="s">
        <v>49</v>
      </c>
      <c r="C58" s="37" t="s">
        <v>14</v>
      </c>
      <c r="D58" s="37" t="s">
        <v>51</v>
      </c>
      <c r="E58" s="37" t="s">
        <v>64</v>
      </c>
      <c r="G58" s="5">
        <f>SUM(G59:G60)</f>
        <v>1589.2</v>
      </c>
      <c r="H58" s="5">
        <f>SUM(H59:H60)</f>
        <v>1589.2</v>
      </c>
    </row>
    <row r="59" spans="1:8" ht="90">
      <c r="A59" s="15" t="s">
        <v>22</v>
      </c>
      <c r="B59" s="37" t="s">
        <v>49</v>
      </c>
      <c r="C59" s="37" t="s">
        <v>14</v>
      </c>
      <c r="D59" s="37" t="s">
        <v>51</v>
      </c>
      <c r="E59" s="37" t="s">
        <v>64</v>
      </c>
      <c r="F59" s="35">
        <v>100</v>
      </c>
      <c r="G59" s="5">
        <v>1464</v>
      </c>
      <c r="H59" s="5">
        <v>1464</v>
      </c>
    </row>
    <row r="60" spans="1:8" ht="30">
      <c r="A60" s="15" t="s">
        <v>27</v>
      </c>
      <c r="B60" s="37" t="s">
        <v>49</v>
      </c>
      <c r="C60" s="37" t="s">
        <v>14</v>
      </c>
      <c r="D60" s="37" t="s">
        <v>51</v>
      </c>
      <c r="E60" s="37" t="s">
        <v>64</v>
      </c>
      <c r="F60" s="35">
        <v>200</v>
      </c>
      <c r="G60" s="5">
        <v>125.2</v>
      </c>
      <c r="H60" s="5">
        <v>125.2</v>
      </c>
    </row>
    <row r="61" spans="1:8">
      <c r="A61" s="15" t="s">
        <v>303</v>
      </c>
      <c r="B61" s="37" t="s">
        <v>49</v>
      </c>
      <c r="C61" s="37" t="s">
        <v>14</v>
      </c>
      <c r="D61" s="37" t="s">
        <v>105</v>
      </c>
      <c r="E61" s="37"/>
      <c r="H61" s="5">
        <v>443.4</v>
      </c>
    </row>
    <row r="62" spans="1:8" ht="30">
      <c r="A62" s="22" t="s">
        <v>56</v>
      </c>
      <c r="B62" s="37" t="s">
        <v>49</v>
      </c>
      <c r="C62" s="37" t="s">
        <v>14</v>
      </c>
      <c r="D62" s="37" t="s">
        <v>105</v>
      </c>
      <c r="E62" s="37" t="s">
        <v>58</v>
      </c>
      <c r="H62" s="5">
        <v>443.4</v>
      </c>
    </row>
    <row r="63" spans="1:8" ht="60">
      <c r="A63" s="15" t="s">
        <v>304</v>
      </c>
      <c r="B63" s="37" t="s">
        <v>49</v>
      </c>
      <c r="C63" s="37" t="s">
        <v>14</v>
      </c>
      <c r="D63" s="37" t="s">
        <v>105</v>
      </c>
      <c r="E63" s="37" t="s">
        <v>305</v>
      </c>
      <c r="H63" s="5">
        <v>443.4</v>
      </c>
    </row>
    <row r="64" spans="1:8" ht="30">
      <c r="A64" s="15" t="s">
        <v>27</v>
      </c>
      <c r="B64" s="37" t="s">
        <v>49</v>
      </c>
      <c r="C64" s="37" t="s">
        <v>14</v>
      </c>
      <c r="D64" s="37" t="s">
        <v>105</v>
      </c>
      <c r="E64" s="37" t="s">
        <v>305</v>
      </c>
      <c r="F64" s="35">
        <v>200</v>
      </c>
      <c r="H64" s="5">
        <v>443.4</v>
      </c>
    </row>
    <row r="65" spans="1:8">
      <c r="A65" s="11" t="s">
        <v>33</v>
      </c>
      <c r="B65" s="37" t="s">
        <v>49</v>
      </c>
      <c r="C65" s="37" t="s">
        <v>14</v>
      </c>
      <c r="D65" s="37" t="s">
        <v>34</v>
      </c>
      <c r="E65" s="37"/>
      <c r="G65" s="5">
        <f>SUM(G66+G75)</f>
        <v>110973.5</v>
      </c>
      <c r="H65" s="5">
        <f>SUM(H66+H75)</f>
        <v>116119.2</v>
      </c>
    </row>
    <row r="66" spans="1:8">
      <c r="A66" s="11" t="s">
        <v>18</v>
      </c>
      <c r="B66" s="37" t="s">
        <v>49</v>
      </c>
      <c r="C66" s="37" t="s">
        <v>14</v>
      </c>
      <c r="D66" s="37" t="s">
        <v>34</v>
      </c>
      <c r="E66" s="37" t="s">
        <v>19</v>
      </c>
      <c r="G66" s="5">
        <f>SUM(G67+G71+G73)</f>
        <v>110973.5</v>
      </c>
      <c r="H66" s="5">
        <f>SUM(H67+H71+H73)</f>
        <v>116119.2</v>
      </c>
    </row>
    <row r="67" spans="1:8" ht="45">
      <c r="A67" s="16" t="s">
        <v>65</v>
      </c>
      <c r="B67" s="37" t="s">
        <v>49</v>
      </c>
      <c r="C67" s="37" t="s">
        <v>14</v>
      </c>
      <c r="D67" s="37" t="s">
        <v>34</v>
      </c>
      <c r="E67" s="37" t="s">
        <v>66</v>
      </c>
      <c r="G67" s="5">
        <f>SUM(G68:G70)</f>
        <v>87164.5</v>
      </c>
      <c r="H67" s="5">
        <f>SUM(H68:H70)</f>
        <v>91096.2</v>
      </c>
    </row>
    <row r="68" spans="1:8" ht="90">
      <c r="A68" s="15" t="s">
        <v>22</v>
      </c>
      <c r="B68" s="37" t="s">
        <v>49</v>
      </c>
      <c r="C68" s="37" t="s">
        <v>14</v>
      </c>
      <c r="D68" s="37" t="s">
        <v>34</v>
      </c>
      <c r="E68" s="37" t="s">
        <v>66</v>
      </c>
      <c r="F68" s="35">
        <v>100</v>
      </c>
      <c r="G68" s="5">
        <v>43716.5</v>
      </c>
      <c r="H68" s="5">
        <v>45349.2</v>
      </c>
    </row>
    <row r="69" spans="1:8" ht="30">
      <c r="A69" s="15" t="s">
        <v>27</v>
      </c>
      <c r="B69" s="37" t="s">
        <v>49</v>
      </c>
      <c r="C69" s="37" t="s">
        <v>14</v>
      </c>
      <c r="D69" s="37" t="s">
        <v>34</v>
      </c>
      <c r="E69" s="37" t="s">
        <v>66</v>
      </c>
      <c r="F69" s="35">
        <v>200</v>
      </c>
      <c r="G69" s="5">
        <v>38185</v>
      </c>
      <c r="H69" s="5">
        <v>40484</v>
      </c>
    </row>
    <row r="70" spans="1:8">
      <c r="A70" s="18" t="s">
        <v>28</v>
      </c>
      <c r="B70" s="37" t="s">
        <v>49</v>
      </c>
      <c r="C70" s="37" t="s">
        <v>14</v>
      </c>
      <c r="D70" s="37" t="s">
        <v>34</v>
      </c>
      <c r="E70" s="37" t="s">
        <v>66</v>
      </c>
      <c r="F70" s="35">
        <v>800</v>
      </c>
      <c r="G70" s="5">
        <v>5263</v>
      </c>
      <c r="H70" s="5">
        <v>5263</v>
      </c>
    </row>
    <row r="71" spans="1:8" ht="45">
      <c r="A71" s="11" t="s">
        <v>35</v>
      </c>
      <c r="B71" s="37" t="s">
        <v>49</v>
      </c>
      <c r="C71" s="37" t="s">
        <v>14</v>
      </c>
      <c r="D71" s="37" t="s">
        <v>34</v>
      </c>
      <c r="E71" s="37" t="s">
        <v>36</v>
      </c>
      <c r="G71" s="5">
        <v>1169</v>
      </c>
      <c r="H71" s="5">
        <v>1229</v>
      </c>
    </row>
    <row r="72" spans="1:8" ht="30">
      <c r="A72" s="15" t="s">
        <v>37</v>
      </c>
      <c r="B72" s="37" t="s">
        <v>49</v>
      </c>
      <c r="C72" s="37" t="s">
        <v>14</v>
      </c>
      <c r="D72" s="37" t="s">
        <v>34</v>
      </c>
      <c r="E72" s="37" t="s">
        <v>36</v>
      </c>
      <c r="F72" s="35">
        <v>300</v>
      </c>
      <c r="G72" s="5">
        <v>1169</v>
      </c>
      <c r="H72" s="5">
        <v>1229</v>
      </c>
    </row>
    <row r="73" spans="1:8" ht="30">
      <c r="A73" s="11" t="s">
        <v>67</v>
      </c>
      <c r="B73" s="37" t="s">
        <v>49</v>
      </c>
      <c r="C73" s="37" t="s">
        <v>14</v>
      </c>
      <c r="D73" s="37" t="s">
        <v>34</v>
      </c>
      <c r="E73" s="37" t="s">
        <v>68</v>
      </c>
      <c r="G73" s="5">
        <v>22640</v>
      </c>
      <c r="H73" s="5">
        <v>23794</v>
      </c>
    </row>
    <row r="74" spans="1:8">
      <c r="A74" s="18" t="s">
        <v>28</v>
      </c>
      <c r="B74" s="37" t="s">
        <v>49</v>
      </c>
      <c r="C74" s="37" t="s">
        <v>14</v>
      </c>
      <c r="D74" s="37" t="s">
        <v>34</v>
      </c>
      <c r="E74" s="37" t="s">
        <v>68</v>
      </c>
      <c r="F74" s="35">
        <v>800</v>
      </c>
      <c r="G74" s="5">
        <v>22640</v>
      </c>
      <c r="H74" s="5">
        <v>23794</v>
      </c>
    </row>
    <row r="75" spans="1:8" hidden="1">
      <c r="A75" s="11" t="s">
        <v>69</v>
      </c>
      <c r="B75" s="37" t="s">
        <v>49</v>
      </c>
      <c r="C75" s="37" t="s">
        <v>14</v>
      </c>
      <c r="D75" s="37" t="s">
        <v>34</v>
      </c>
      <c r="E75" s="37" t="s">
        <v>70</v>
      </c>
    </row>
    <row r="76" spans="1:8" ht="45" hidden="1">
      <c r="A76" s="11" t="s">
        <v>71</v>
      </c>
      <c r="B76" s="37" t="s">
        <v>49</v>
      </c>
      <c r="C76" s="37" t="s">
        <v>14</v>
      </c>
      <c r="D76" s="37" t="s">
        <v>34</v>
      </c>
      <c r="E76" s="37" t="s">
        <v>233</v>
      </c>
    </row>
    <row r="77" spans="1:8" ht="45" hidden="1">
      <c r="A77" s="22" t="s">
        <v>72</v>
      </c>
      <c r="B77" s="37" t="s">
        <v>49</v>
      </c>
      <c r="C77" s="37" t="s">
        <v>14</v>
      </c>
      <c r="D77" s="37" t="s">
        <v>34</v>
      </c>
      <c r="E77" s="37" t="s">
        <v>233</v>
      </c>
      <c r="F77" s="35">
        <v>244</v>
      </c>
    </row>
    <row r="78" spans="1:8">
      <c r="A78" s="11" t="s">
        <v>73</v>
      </c>
      <c r="B78" s="37" t="s">
        <v>49</v>
      </c>
      <c r="C78" s="37" t="s">
        <v>17</v>
      </c>
      <c r="D78" s="37" t="s">
        <v>15</v>
      </c>
      <c r="E78" s="37"/>
      <c r="G78" s="5">
        <f>SUM(G79)</f>
        <v>1511</v>
      </c>
      <c r="H78" s="5">
        <f>SUM(H79)</f>
        <v>1588</v>
      </c>
    </row>
    <row r="79" spans="1:8">
      <c r="A79" s="11" t="s">
        <v>74</v>
      </c>
      <c r="B79" s="37" t="s">
        <v>49</v>
      </c>
      <c r="C79" s="37" t="s">
        <v>17</v>
      </c>
      <c r="D79" s="37" t="s">
        <v>51</v>
      </c>
      <c r="E79" s="37"/>
      <c r="G79" s="5">
        <f>SUM(G80)</f>
        <v>1511</v>
      </c>
      <c r="H79" s="5">
        <f>SUM(H80)</f>
        <v>1588</v>
      </c>
    </row>
    <row r="80" spans="1:8">
      <c r="A80" s="11" t="s">
        <v>18</v>
      </c>
      <c r="B80" s="37" t="s">
        <v>49</v>
      </c>
      <c r="C80" s="37" t="s">
        <v>17</v>
      </c>
      <c r="D80" s="37" t="s">
        <v>51</v>
      </c>
      <c r="E80" s="37" t="s">
        <v>19</v>
      </c>
      <c r="G80" s="5">
        <f>SUM(G83+G81)</f>
        <v>1511</v>
      </c>
      <c r="H80" s="5">
        <f>SUM(H83+H81)</f>
        <v>1588</v>
      </c>
    </row>
    <row r="81" spans="1:9">
      <c r="A81" s="11" t="s">
        <v>75</v>
      </c>
      <c r="B81" s="37" t="s">
        <v>49</v>
      </c>
      <c r="C81" s="37" t="s">
        <v>17</v>
      </c>
      <c r="D81" s="37" t="s">
        <v>51</v>
      </c>
      <c r="E81" s="37" t="s">
        <v>76</v>
      </c>
      <c r="G81" s="5">
        <v>232.6</v>
      </c>
      <c r="H81" s="5">
        <v>244.1</v>
      </c>
      <c r="I81" s="1"/>
    </row>
    <row r="82" spans="1:9" ht="30">
      <c r="A82" s="15" t="s">
        <v>27</v>
      </c>
      <c r="B82" s="37" t="s">
        <v>49</v>
      </c>
      <c r="C82" s="37" t="s">
        <v>17</v>
      </c>
      <c r="D82" s="37" t="s">
        <v>51</v>
      </c>
      <c r="E82" s="37" t="s">
        <v>76</v>
      </c>
      <c r="F82" s="35">
        <v>200</v>
      </c>
      <c r="G82" s="5">
        <v>232.6</v>
      </c>
      <c r="H82" s="5">
        <v>244.1</v>
      </c>
      <c r="I82" s="1"/>
    </row>
    <row r="83" spans="1:9">
      <c r="A83" s="11" t="s">
        <v>77</v>
      </c>
      <c r="B83" s="37" t="s">
        <v>49</v>
      </c>
      <c r="C83" s="37" t="s">
        <v>17</v>
      </c>
      <c r="D83" s="37" t="s">
        <v>51</v>
      </c>
      <c r="E83" s="37" t="s">
        <v>78</v>
      </c>
      <c r="G83" s="5">
        <f>SUM(G84:G85)</f>
        <v>1278.4000000000001</v>
      </c>
      <c r="H83" s="5">
        <f>SUM(H84:H85)</f>
        <v>1343.9</v>
      </c>
      <c r="I83" s="1"/>
    </row>
    <row r="84" spans="1:9" ht="30">
      <c r="A84" s="15" t="s">
        <v>27</v>
      </c>
      <c r="B84" s="37" t="s">
        <v>49</v>
      </c>
      <c r="C84" s="37" t="s">
        <v>17</v>
      </c>
      <c r="D84" s="37" t="s">
        <v>51</v>
      </c>
      <c r="E84" s="37" t="s">
        <v>78</v>
      </c>
      <c r="F84" s="35">
        <v>200</v>
      </c>
      <c r="G84" s="17">
        <v>1258.4000000000001</v>
      </c>
      <c r="H84" s="17">
        <v>1323.9</v>
      </c>
      <c r="I84" s="1"/>
    </row>
    <row r="85" spans="1:9" ht="30">
      <c r="A85" s="15" t="s">
        <v>37</v>
      </c>
      <c r="B85" s="37" t="s">
        <v>49</v>
      </c>
      <c r="C85" s="37" t="s">
        <v>17</v>
      </c>
      <c r="D85" s="37" t="s">
        <v>51</v>
      </c>
      <c r="E85" s="37" t="s">
        <v>78</v>
      </c>
      <c r="F85" s="35">
        <v>300</v>
      </c>
      <c r="G85" s="17">
        <v>20</v>
      </c>
      <c r="H85" s="17">
        <v>20</v>
      </c>
      <c r="I85" s="1"/>
    </row>
    <row r="86" spans="1:9" ht="15.75">
      <c r="A86" s="24" t="s">
        <v>79</v>
      </c>
      <c r="B86" s="37" t="s">
        <v>49</v>
      </c>
      <c r="C86" s="37" t="s">
        <v>51</v>
      </c>
      <c r="D86" s="37" t="s">
        <v>15</v>
      </c>
      <c r="E86" s="37"/>
      <c r="G86" s="5">
        <f>G87+G99+G104</f>
        <v>168991.3</v>
      </c>
      <c r="H86" s="5">
        <f>H87+H99+H104</f>
        <v>94597.2</v>
      </c>
      <c r="I86" s="1"/>
    </row>
    <row r="87" spans="1:9">
      <c r="A87" s="11" t="s">
        <v>80</v>
      </c>
      <c r="B87" s="37" t="s">
        <v>49</v>
      </c>
      <c r="C87" s="37" t="s">
        <v>51</v>
      </c>
      <c r="D87" s="37" t="s">
        <v>81</v>
      </c>
      <c r="E87" s="40"/>
      <c r="G87" s="5">
        <f>G88+G93</f>
        <v>106934.19999999998</v>
      </c>
      <c r="H87" s="5">
        <f>H88+H93</f>
        <v>81925.2</v>
      </c>
    </row>
    <row r="88" spans="1:9">
      <c r="A88" s="11" t="s">
        <v>18</v>
      </c>
      <c r="B88" s="37" t="s">
        <v>49</v>
      </c>
      <c r="C88" s="37" t="s">
        <v>51</v>
      </c>
      <c r="D88" s="37" t="s">
        <v>81</v>
      </c>
      <c r="E88" s="37" t="s">
        <v>19</v>
      </c>
      <c r="G88" s="25">
        <f>SUM(G89+G91)</f>
        <v>81693.599999999991</v>
      </c>
      <c r="H88" s="5">
        <f>SUM(H89+H91)</f>
        <v>81925.2</v>
      </c>
    </row>
    <row r="89" spans="1:9" ht="60">
      <c r="A89" s="11" t="s">
        <v>82</v>
      </c>
      <c r="B89" s="37" t="s">
        <v>49</v>
      </c>
      <c r="C89" s="37" t="s">
        <v>51</v>
      </c>
      <c r="D89" s="37" t="s">
        <v>81</v>
      </c>
      <c r="E89" s="37" t="s">
        <v>83</v>
      </c>
      <c r="G89" s="25">
        <f>SUM(G90)</f>
        <v>4523.7</v>
      </c>
      <c r="H89" s="25">
        <f>SUM(H90)</f>
        <v>4755.3</v>
      </c>
    </row>
    <row r="90" spans="1:9" ht="45">
      <c r="A90" s="15" t="s">
        <v>84</v>
      </c>
      <c r="B90" s="37" t="s">
        <v>49</v>
      </c>
      <c r="C90" s="37" t="s">
        <v>51</v>
      </c>
      <c r="D90" s="37" t="s">
        <v>81</v>
      </c>
      <c r="E90" s="37" t="s">
        <v>83</v>
      </c>
      <c r="F90" s="35">
        <v>600</v>
      </c>
      <c r="G90" s="25">
        <v>4523.7</v>
      </c>
      <c r="H90" s="5">
        <v>4755.3</v>
      </c>
    </row>
    <row r="91" spans="1:9" ht="60">
      <c r="A91" s="11" t="s">
        <v>85</v>
      </c>
      <c r="B91" s="37" t="s">
        <v>49</v>
      </c>
      <c r="C91" s="37" t="s">
        <v>51</v>
      </c>
      <c r="D91" s="37" t="s">
        <v>81</v>
      </c>
      <c r="E91" s="37" t="s">
        <v>86</v>
      </c>
      <c r="G91" s="25">
        <v>77169.899999999994</v>
      </c>
      <c r="H91" s="25">
        <v>77169.899999999994</v>
      </c>
    </row>
    <row r="92" spans="1:9">
      <c r="A92" s="18" t="s">
        <v>28</v>
      </c>
      <c r="B92" s="37" t="s">
        <v>49</v>
      </c>
      <c r="C92" s="37" t="s">
        <v>51</v>
      </c>
      <c r="D92" s="37" t="s">
        <v>81</v>
      </c>
      <c r="E92" s="37" t="s">
        <v>86</v>
      </c>
      <c r="F92" s="35">
        <v>800</v>
      </c>
      <c r="G92" s="25">
        <v>77169.899999999994</v>
      </c>
      <c r="H92" s="5">
        <v>77169.899999999994</v>
      </c>
    </row>
    <row r="93" spans="1:9">
      <c r="A93" s="11" t="s">
        <v>69</v>
      </c>
      <c r="B93" s="37" t="s">
        <v>49</v>
      </c>
      <c r="C93" s="37" t="s">
        <v>51</v>
      </c>
      <c r="D93" s="37" t="s">
        <v>81</v>
      </c>
      <c r="E93" s="37" t="s">
        <v>70</v>
      </c>
      <c r="G93" s="5">
        <f>G94+G97</f>
        <v>25240.6</v>
      </c>
      <c r="H93" s="5">
        <f>H94+H97</f>
        <v>0</v>
      </c>
    </row>
    <row r="94" spans="1:9" ht="45">
      <c r="A94" s="11" t="s">
        <v>87</v>
      </c>
      <c r="B94" s="37" t="s">
        <v>49</v>
      </c>
      <c r="C94" s="37" t="s">
        <v>51</v>
      </c>
      <c r="D94" s="37" t="s">
        <v>81</v>
      </c>
      <c r="E94" s="37" t="s">
        <v>88</v>
      </c>
      <c r="G94" s="25">
        <f>SUM(G95)</f>
        <v>24640.6</v>
      </c>
    </row>
    <row r="95" spans="1:9" ht="125.25" customHeight="1">
      <c r="A95" s="11" t="s">
        <v>89</v>
      </c>
      <c r="B95" s="37" t="s">
        <v>49</v>
      </c>
      <c r="C95" s="37" t="s">
        <v>51</v>
      </c>
      <c r="D95" s="37" t="s">
        <v>81</v>
      </c>
      <c r="E95" s="37" t="s">
        <v>90</v>
      </c>
      <c r="G95" s="25">
        <f>SUM(G96)</f>
        <v>24640.6</v>
      </c>
    </row>
    <row r="96" spans="1:9">
      <c r="A96" s="18" t="s">
        <v>28</v>
      </c>
      <c r="B96" s="37" t="s">
        <v>49</v>
      </c>
      <c r="C96" s="37" t="s">
        <v>51</v>
      </c>
      <c r="D96" s="37" t="s">
        <v>81</v>
      </c>
      <c r="E96" s="37" t="s">
        <v>90</v>
      </c>
      <c r="F96" s="35">
        <v>800</v>
      </c>
      <c r="G96" s="25">
        <v>24640.6</v>
      </c>
    </row>
    <row r="97" spans="1:8" ht="65.25" customHeight="1">
      <c r="A97" s="22" t="s">
        <v>91</v>
      </c>
      <c r="B97" s="37" t="s">
        <v>49</v>
      </c>
      <c r="C97" s="37" t="s">
        <v>51</v>
      </c>
      <c r="D97" s="37" t="s">
        <v>81</v>
      </c>
      <c r="E97" s="37" t="s">
        <v>92</v>
      </c>
      <c r="G97" s="5">
        <v>600</v>
      </c>
    </row>
    <row r="98" spans="1:8" ht="30">
      <c r="A98" s="15" t="s">
        <v>27</v>
      </c>
      <c r="B98" s="37" t="s">
        <v>49</v>
      </c>
      <c r="C98" s="37" t="s">
        <v>51</v>
      </c>
      <c r="D98" s="37" t="s">
        <v>81</v>
      </c>
      <c r="E98" s="37" t="s">
        <v>92</v>
      </c>
      <c r="F98" s="35">
        <v>200</v>
      </c>
      <c r="G98" s="5">
        <v>600</v>
      </c>
    </row>
    <row r="99" spans="1:8">
      <c r="A99" s="11" t="s">
        <v>93</v>
      </c>
      <c r="B99" s="37" t="s">
        <v>49</v>
      </c>
      <c r="C99" s="37" t="s">
        <v>51</v>
      </c>
      <c r="D99" s="37" t="s">
        <v>94</v>
      </c>
      <c r="E99" s="37"/>
      <c r="G99" s="25">
        <f>SUM(G100)</f>
        <v>50000</v>
      </c>
      <c r="H99" s="25">
        <f>SUM(H100)</f>
        <v>0</v>
      </c>
    </row>
    <row r="100" spans="1:8">
      <c r="A100" s="11" t="s">
        <v>69</v>
      </c>
      <c r="B100" s="37" t="s">
        <v>49</v>
      </c>
      <c r="C100" s="37" t="s">
        <v>51</v>
      </c>
      <c r="D100" s="37" t="s">
        <v>94</v>
      </c>
      <c r="E100" s="37" t="s">
        <v>70</v>
      </c>
      <c r="G100" s="5">
        <f>SUM(G101)</f>
        <v>50000</v>
      </c>
      <c r="H100" s="5">
        <f>SUM(H101)</f>
        <v>0</v>
      </c>
    </row>
    <row r="101" spans="1:8" ht="60">
      <c r="A101" s="11" t="s">
        <v>95</v>
      </c>
      <c r="B101" s="37" t="s">
        <v>49</v>
      </c>
      <c r="C101" s="37" t="s">
        <v>51</v>
      </c>
      <c r="D101" s="37" t="s">
        <v>94</v>
      </c>
      <c r="E101" s="37" t="s">
        <v>96</v>
      </c>
      <c r="G101" s="5">
        <f>SUM(G102)</f>
        <v>50000</v>
      </c>
      <c r="H101" s="57"/>
    </row>
    <row r="102" spans="1:8" ht="75">
      <c r="A102" s="22" t="s">
        <v>97</v>
      </c>
      <c r="B102" s="37" t="s">
        <v>49</v>
      </c>
      <c r="C102" s="37" t="s">
        <v>51</v>
      </c>
      <c r="D102" s="37" t="s">
        <v>94</v>
      </c>
      <c r="E102" s="37" t="s">
        <v>98</v>
      </c>
      <c r="G102" s="5">
        <v>50000</v>
      </c>
      <c r="H102" s="57"/>
    </row>
    <row r="103" spans="1:8" ht="45">
      <c r="A103" s="26" t="s">
        <v>99</v>
      </c>
      <c r="B103" s="37" t="s">
        <v>49</v>
      </c>
      <c r="C103" s="37" t="s">
        <v>51</v>
      </c>
      <c r="D103" s="37" t="s">
        <v>94</v>
      </c>
      <c r="E103" s="37" t="s">
        <v>98</v>
      </c>
      <c r="F103" s="35">
        <v>400</v>
      </c>
      <c r="G103" s="5">
        <v>50000</v>
      </c>
      <c r="H103" s="57"/>
    </row>
    <row r="104" spans="1:8" ht="31.5">
      <c r="A104" s="24" t="s">
        <v>100</v>
      </c>
      <c r="B104" s="37" t="s">
        <v>49</v>
      </c>
      <c r="C104" s="37" t="s">
        <v>51</v>
      </c>
      <c r="D104" s="37" t="s">
        <v>101</v>
      </c>
      <c r="E104" s="37"/>
      <c r="G104" s="25">
        <f>SUM(G105)</f>
        <v>12057.099999999999</v>
      </c>
      <c r="H104" s="5">
        <f>SUM(H105)</f>
        <v>12672</v>
      </c>
    </row>
    <row r="105" spans="1:8">
      <c r="A105" s="11" t="s">
        <v>18</v>
      </c>
      <c r="B105" s="37" t="s">
        <v>49</v>
      </c>
      <c r="C105" s="37" t="s">
        <v>51</v>
      </c>
      <c r="D105" s="37" t="s">
        <v>101</v>
      </c>
      <c r="E105" s="37" t="s">
        <v>19</v>
      </c>
      <c r="G105" s="25">
        <f>SUM(G106)</f>
        <v>12057.099999999999</v>
      </c>
      <c r="H105" s="5">
        <f>SUM(H106)</f>
        <v>12672</v>
      </c>
    </row>
    <row r="106" spans="1:8" ht="30">
      <c r="A106" s="11" t="s">
        <v>102</v>
      </c>
      <c r="B106" s="37" t="s">
        <v>49</v>
      </c>
      <c r="C106" s="37" t="s">
        <v>51</v>
      </c>
      <c r="D106" s="37" t="s">
        <v>101</v>
      </c>
      <c r="E106" s="37" t="s">
        <v>103</v>
      </c>
      <c r="G106" s="25">
        <f>SUM(G107:G108)</f>
        <v>12057.099999999999</v>
      </c>
      <c r="H106" s="25">
        <f>SUM(H107:H108)</f>
        <v>12672</v>
      </c>
    </row>
    <row r="107" spans="1:8" ht="30">
      <c r="A107" s="15" t="s">
        <v>27</v>
      </c>
      <c r="B107" s="37" t="s">
        <v>49</v>
      </c>
      <c r="C107" s="37" t="s">
        <v>51</v>
      </c>
      <c r="D107" s="37" t="s">
        <v>101</v>
      </c>
      <c r="E107" s="37" t="s">
        <v>103</v>
      </c>
      <c r="F107" s="35">
        <v>200</v>
      </c>
      <c r="G107" s="25">
        <v>11741.8</v>
      </c>
      <c r="H107" s="5">
        <v>12340.6</v>
      </c>
    </row>
    <row r="108" spans="1:8" ht="30">
      <c r="A108" s="15" t="s">
        <v>37</v>
      </c>
      <c r="B108" s="37" t="s">
        <v>49</v>
      </c>
      <c r="C108" s="37" t="s">
        <v>51</v>
      </c>
      <c r="D108" s="37" t="s">
        <v>101</v>
      </c>
      <c r="E108" s="37" t="s">
        <v>103</v>
      </c>
      <c r="F108" s="35">
        <v>300</v>
      </c>
      <c r="G108" s="25">
        <v>315.3</v>
      </c>
      <c r="H108" s="5">
        <v>331.4</v>
      </c>
    </row>
    <row r="109" spans="1:8">
      <c r="A109" s="11" t="s">
        <v>104</v>
      </c>
      <c r="B109" s="37" t="s">
        <v>49</v>
      </c>
      <c r="C109" s="37" t="s">
        <v>105</v>
      </c>
      <c r="D109" s="37" t="s">
        <v>15</v>
      </c>
      <c r="E109" s="37"/>
      <c r="G109" s="25">
        <f>SUM(G110+G116)</f>
        <v>114927.70000000001</v>
      </c>
      <c r="H109" s="5">
        <f>SUM(H110+H116)</f>
        <v>117285.9</v>
      </c>
    </row>
    <row r="110" spans="1:8">
      <c r="A110" s="11" t="s">
        <v>106</v>
      </c>
      <c r="B110" s="37" t="s">
        <v>49</v>
      </c>
      <c r="C110" s="37" t="s">
        <v>105</v>
      </c>
      <c r="D110" s="37" t="s">
        <v>24</v>
      </c>
      <c r="E110" s="37"/>
      <c r="G110" s="25">
        <f>SUM(G111)</f>
        <v>26609.5</v>
      </c>
      <c r="H110" s="5">
        <f>SUM(H111)</f>
        <v>27966.6</v>
      </c>
    </row>
    <row r="111" spans="1:8">
      <c r="A111" s="11" t="s">
        <v>18</v>
      </c>
      <c r="B111" s="37" t="s">
        <v>49</v>
      </c>
      <c r="C111" s="37" t="s">
        <v>105</v>
      </c>
      <c r="D111" s="37" t="s">
        <v>24</v>
      </c>
      <c r="E111" s="37" t="s">
        <v>19</v>
      </c>
      <c r="G111" s="25">
        <f>SUM(G112+G114)</f>
        <v>26609.5</v>
      </c>
      <c r="H111" s="5">
        <f>SUM(H112+H114)</f>
        <v>27966.6</v>
      </c>
    </row>
    <row r="112" spans="1:8" ht="50.25" customHeight="1">
      <c r="A112" s="11" t="s">
        <v>107</v>
      </c>
      <c r="B112" s="37" t="s">
        <v>49</v>
      </c>
      <c r="C112" s="37" t="s">
        <v>105</v>
      </c>
      <c r="D112" s="37" t="s">
        <v>24</v>
      </c>
      <c r="E112" s="37" t="s">
        <v>108</v>
      </c>
      <c r="G112" s="25">
        <f>SUM(G113)</f>
        <v>2577.1999999999998</v>
      </c>
      <c r="H112" s="25">
        <f>SUM(H113)</f>
        <v>2708.6</v>
      </c>
    </row>
    <row r="113" spans="1:8">
      <c r="A113" s="18" t="s">
        <v>28</v>
      </c>
      <c r="B113" s="37" t="s">
        <v>49</v>
      </c>
      <c r="C113" s="37" t="s">
        <v>105</v>
      </c>
      <c r="D113" s="37" t="s">
        <v>24</v>
      </c>
      <c r="E113" s="37" t="s">
        <v>108</v>
      </c>
      <c r="F113" s="35">
        <v>800</v>
      </c>
      <c r="G113" s="25">
        <v>2577.1999999999998</v>
      </c>
      <c r="H113" s="5">
        <v>2708.6</v>
      </c>
    </row>
    <row r="114" spans="1:8" ht="45">
      <c r="A114" s="22" t="s">
        <v>109</v>
      </c>
      <c r="B114" s="37" t="s">
        <v>49</v>
      </c>
      <c r="C114" s="37" t="s">
        <v>105</v>
      </c>
      <c r="D114" s="37" t="s">
        <v>24</v>
      </c>
      <c r="E114" s="37" t="s">
        <v>110</v>
      </c>
      <c r="G114" s="25">
        <f>SUM(G115)</f>
        <v>24032.3</v>
      </c>
      <c r="H114" s="25">
        <f>SUM(H115)</f>
        <v>25258</v>
      </c>
    </row>
    <row r="115" spans="1:8">
      <c r="A115" s="18" t="s">
        <v>28</v>
      </c>
      <c r="B115" s="37" t="s">
        <v>49</v>
      </c>
      <c r="C115" s="37" t="s">
        <v>105</v>
      </c>
      <c r="D115" s="37" t="s">
        <v>24</v>
      </c>
      <c r="E115" s="37" t="s">
        <v>110</v>
      </c>
      <c r="F115" s="35">
        <v>800</v>
      </c>
      <c r="G115" s="25">
        <v>24032.3</v>
      </c>
      <c r="H115" s="5">
        <v>25258</v>
      </c>
    </row>
    <row r="116" spans="1:8" ht="30">
      <c r="A116" s="11" t="s">
        <v>111</v>
      </c>
      <c r="B116" s="37" t="s">
        <v>49</v>
      </c>
      <c r="C116" s="37" t="s">
        <v>105</v>
      </c>
      <c r="D116" s="37" t="s">
        <v>105</v>
      </c>
      <c r="E116" s="37"/>
      <c r="G116" s="25">
        <f>SUM(G117)</f>
        <v>88318.200000000012</v>
      </c>
      <c r="H116" s="5">
        <f>SUM(H117)</f>
        <v>89319.3</v>
      </c>
    </row>
    <row r="117" spans="1:8">
      <c r="A117" s="11" t="s">
        <v>18</v>
      </c>
      <c r="B117" s="37" t="s">
        <v>49</v>
      </c>
      <c r="C117" s="37" t="s">
        <v>105</v>
      </c>
      <c r="D117" s="37" t="s">
        <v>105</v>
      </c>
      <c r="E117" s="37" t="s">
        <v>19</v>
      </c>
      <c r="G117" s="25">
        <f>SUM(G118)</f>
        <v>88318.200000000012</v>
      </c>
      <c r="H117" s="5">
        <f>SUM(H118)</f>
        <v>89319.3</v>
      </c>
    </row>
    <row r="118" spans="1:8" ht="60">
      <c r="A118" s="11" t="s">
        <v>112</v>
      </c>
      <c r="B118" s="37" t="s">
        <v>49</v>
      </c>
      <c r="C118" s="37" t="s">
        <v>105</v>
      </c>
      <c r="D118" s="37" t="s">
        <v>105</v>
      </c>
      <c r="E118" s="37" t="s">
        <v>113</v>
      </c>
      <c r="G118" s="25">
        <f>SUM(G119:G121)</f>
        <v>88318.200000000012</v>
      </c>
      <c r="H118" s="25">
        <f>SUM(H119:H121)</f>
        <v>89319.3</v>
      </c>
    </row>
    <row r="119" spans="1:8" ht="90">
      <c r="A119" s="15" t="s">
        <v>22</v>
      </c>
      <c r="B119" s="37" t="s">
        <v>49</v>
      </c>
      <c r="C119" s="37" t="s">
        <v>105</v>
      </c>
      <c r="D119" s="37" t="s">
        <v>105</v>
      </c>
      <c r="E119" s="37" t="s">
        <v>113</v>
      </c>
      <c r="F119" s="35">
        <v>100</v>
      </c>
      <c r="G119" s="25">
        <v>15602.4</v>
      </c>
      <c r="H119" s="5">
        <v>16385.8</v>
      </c>
    </row>
    <row r="120" spans="1:8" ht="30">
      <c r="A120" s="15" t="s">
        <v>27</v>
      </c>
      <c r="B120" s="37" t="s">
        <v>49</v>
      </c>
      <c r="C120" s="37" t="s">
        <v>105</v>
      </c>
      <c r="D120" s="37" t="s">
        <v>105</v>
      </c>
      <c r="E120" s="37" t="s">
        <v>113</v>
      </c>
      <c r="F120" s="35">
        <v>200</v>
      </c>
      <c r="G120" s="25">
        <v>2745</v>
      </c>
      <c r="H120" s="5">
        <v>2905.5</v>
      </c>
    </row>
    <row r="121" spans="1:8">
      <c r="A121" s="18" t="s">
        <v>28</v>
      </c>
      <c r="B121" s="37" t="s">
        <v>49</v>
      </c>
      <c r="C121" s="37" t="s">
        <v>105</v>
      </c>
      <c r="D121" s="37" t="s">
        <v>105</v>
      </c>
      <c r="E121" s="37" t="s">
        <v>113</v>
      </c>
      <c r="F121" s="35">
        <v>800</v>
      </c>
      <c r="G121" s="25">
        <v>69970.8</v>
      </c>
      <c r="H121" s="5">
        <v>70028</v>
      </c>
    </row>
    <row r="122" spans="1:8" ht="15.75">
      <c r="A122" s="27" t="s">
        <v>114</v>
      </c>
      <c r="B122" s="44" t="s">
        <v>49</v>
      </c>
      <c r="C122" s="44" t="s">
        <v>115</v>
      </c>
      <c r="D122" s="44" t="s">
        <v>15</v>
      </c>
      <c r="E122" s="44"/>
      <c r="F122" s="45"/>
      <c r="G122" s="5">
        <f>SUM(G123)</f>
        <v>12538</v>
      </c>
      <c r="H122" s="5">
        <f>SUM(H123)</f>
        <v>11594</v>
      </c>
    </row>
    <row r="123" spans="1:8" ht="21" customHeight="1">
      <c r="A123" s="11" t="s">
        <v>116</v>
      </c>
      <c r="B123" s="37" t="s">
        <v>49</v>
      </c>
      <c r="C123" s="37" t="s">
        <v>117</v>
      </c>
      <c r="D123" s="37" t="s">
        <v>115</v>
      </c>
      <c r="E123" s="37"/>
      <c r="G123" s="5">
        <f>SUM(G124+G130)</f>
        <v>12538</v>
      </c>
      <c r="H123" s="5">
        <f>SUM(H124+H130)</f>
        <v>11594</v>
      </c>
    </row>
    <row r="124" spans="1:8">
      <c r="A124" s="11" t="s">
        <v>18</v>
      </c>
      <c r="B124" s="37" t="s">
        <v>49</v>
      </c>
      <c r="C124" s="37" t="s">
        <v>115</v>
      </c>
      <c r="D124" s="37" t="s">
        <v>115</v>
      </c>
      <c r="E124" s="37" t="s">
        <v>19</v>
      </c>
      <c r="G124" s="5">
        <f>SUM(G125+G127)</f>
        <v>11038</v>
      </c>
      <c r="H124" s="5">
        <f>SUM(H125+H127)</f>
        <v>11594</v>
      </c>
    </row>
    <row r="125" spans="1:8" ht="36.75" customHeight="1">
      <c r="A125" s="22" t="s">
        <v>118</v>
      </c>
      <c r="B125" s="37" t="s">
        <v>49</v>
      </c>
      <c r="C125" s="37" t="s">
        <v>115</v>
      </c>
      <c r="D125" s="37" t="s">
        <v>115</v>
      </c>
      <c r="E125" s="37" t="s">
        <v>119</v>
      </c>
      <c r="G125" s="5">
        <f>SUM(G126)</f>
        <v>9322</v>
      </c>
      <c r="H125" s="5">
        <f>SUM(H126)</f>
        <v>9790</v>
      </c>
    </row>
    <row r="126" spans="1:8" ht="45">
      <c r="A126" s="15" t="s">
        <v>84</v>
      </c>
      <c r="B126" s="37" t="s">
        <v>49</v>
      </c>
      <c r="C126" s="37" t="s">
        <v>115</v>
      </c>
      <c r="D126" s="37" t="s">
        <v>115</v>
      </c>
      <c r="E126" s="37" t="s">
        <v>119</v>
      </c>
      <c r="F126" s="35">
        <v>600</v>
      </c>
      <c r="G126" s="5">
        <v>9322</v>
      </c>
      <c r="H126" s="5">
        <v>9790</v>
      </c>
    </row>
    <row r="127" spans="1:8" ht="26.25" customHeight="1">
      <c r="A127" s="11" t="s">
        <v>120</v>
      </c>
      <c r="B127" s="37" t="s">
        <v>49</v>
      </c>
      <c r="C127" s="37" t="s">
        <v>115</v>
      </c>
      <c r="D127" s="37" t="s">
        <v>115</v>
      </c>
      <c r="E127" s="37" t="s">
        <v>121</v>
      </c>
      <c r="G127" s="5">
        <f>SUM(G128:G129)</f>
        <v>1716</v>
      </c>
      <c r="H127" s="5">
        <f>SUM(H128:H129)</f>
        <v>1804</v>
      </c>
    </row>
    <row r="128" spans="1:8" ht="30">
      <c r="A128" s="15" t="s">
        <v>27</v>
      </c>
      <c r="B128" s="37" t="s">
        <v>49</v>
      </c>
      <c r="C128" s="37" t="s">
        <v>115</v>
      </c>
      <c r="D128" s="37" t="s">
        <v>115</v>
      </c>
      <c r="E128" s="37" t="s">
        <v>121</v>
      </c>
      <c r="F128" s="35">
        <v>200</v>
      </c>
      <c r="G128" s="5">
        <v>1595</v>
      </c>
      <c r="H128" s="5">
        <v>1677</v>
      </c>
    </row>
    <row r="129" spans="1:8" ht="30">
      <c r="A129" s="15" t="s">
        <v>37</v>
      </c>
      <c r="B129" s="37" t="s">
        <v>49</v>
      </c>
      <c r="C129" s="37" t="s">
        <v>115</v>
      </c>
      <c r="D129" s="37" t="s">
        <v>115</v>
      </c>
      <c r="E129" s="37" t="s">
        <v>121</v>
      </c>
      <c r="F129" s="35">
        <v>300</v>
      </c>
      <c r="G129" s="5">
        <v>121</v>
      </c>
      <c r="H129" s="5">
        <v>127</v>
      </c>
    </row>
    <row r="130" spans="1:8">
      <c r="A130" s="11" t="s">
        <v>69</v>
      </c>
      <c r="B130" s="37" t="s">
        <v>49</v>
      </c>
      <c r="C130" s="37" t="s">
        <v>115</v>
      </c>
      <c r="D130" s="37" t="s">
        <v>115</v>
      </c>
      <c r="E130" s="37" t="s">
        <v>70</v>
      </c>
      <c r="G130" s="5">
        <v>1500</v>
      </c>
    </row>
    <row r="131" spans="1:8" ht="45">
      <c r="A131" s="11" t="s">
        <v>122</v>
      </c>
      <c r="B131" s="37" t="s">
        <v>49</v>
      </c>
      <c r="C131" s="37" t="s">
        <v>115</v>
      </c>
      <c r="D131" s="37" t="s">
        <v>115</v>
      </c>
      <c r="E131" s="37" t="s">
        <v>123</v>
      </c>
      <c r="G131" s="5">
        <v>1500</v>
      </c>
    </row>
    <row r="132" spans="1:8" ht="30">
      <c r="A132" s="15" t="s">
        <v>27</v>
      </c>
      <c r="B132" s="37" t="s">
        <v>49</v>
      </c>
      <c r="C132" s="37" t="s">
        <v>115</v>
      </c>
      <c r="D132" s="37" t="s">
        <v>115</v>
      </c>
      <c r="E132" s="37" t="s">
        <v>123</v>
      </c>
      <c r="F132" s="35">
        <v>200</v>
      </c>
      <c r="G132" s="5">
        <v>1500</v>
      </c>
    </row>
    <row r="133" spans="1:8">
      <c r="A133" s="11" t="s">
        <v>41</v>
      </c>
      <c r="B133" s="37" t="s">
        <v>49</v>
      </c>
      <c r="C133" s="37" t="s">
        <v>42</v>
      </c>
      <c r="D133" s="37" t="s">
        <v>15</v>
      </c>
      <c r="E133" s="37"/>
      <c r="G133" s="5">
        <f>SUM(G134++G138)</f>
        <v>15852.9</v>
      </c>
      <c r="H133" s="5">
        <f>SUM(H134++H138)</f>
        <v>16284.7</v>
      </c>
    </row>
    <row r="134" spans="1:8">
      <c r="A134" s="11" t="s">
        <v>124</v>
      </c>
      <c r="B134" s="37" t="s">
        <v>49</v>
      </c>
      <c r="C134" s="37" t="s">
        <v>42</v>
      </c>
      <c r="D134" s="37" t="s">
        <v>14</v>
      </c>
      <c r="E134" s="37"/>
      <c r="G134" s="5">
        <v>9278</v>
      </c>
      <c r="H134" s="5">
        <v>9278</v>
      </c>
    </row>
    <row r="135" spans="1:8">
      <c r="A135" s="11" t="s">
        <v>18</v>
      </c>
      <c r="B135" s="37" t="s">
        <v>49</v>
      </c>
      <c r="C135" s="37" t="s">
        <v>42</v>
      </c>
      <c r="D135" s="37" t="s">
        <v>14</v>
      </c>
      <c r="E135" s="37" t="s">
        <v>19</v>
      </c>
      <c r="G135" s="5">
        <v>9278</v>
      </c>
      <c r="H135" s="5">
        <v>9278</v>
      </c>
    </row>
    <row r="136" spans="1:8" ht="36" customHeight="1">
      <c r="A136" s="11" t="s">
        <v>125</v>
      </c>
      <c r="B136" s="37" t="s">
        <v>49</v>
      </c>
      <c r="C136" s="37" t="s">
        <v>42</v>
      </c>
      <c r="D136" s="37" t="s">
        <v>14</v>
      </c>
      <c r="E136" s="37" t="s">
        <v>126</v>
      </c>
      <c r="G136" s="5">
        <v>9278</v>
      </c>
      <c r="H136" s="5">
        <v>9278</v>
      </c>
    </row>
    <row r="137" spans="1:8" ht="30">
      <c r="A137" s="15" t="s">
        <v>37</v>
      </c>
      <c r="B137" s="37" t="s">
        <v>49</v>
      </c>
      <c r="C137" s="37" t="s">
        <v>44</v>
      </c>
      <c r="D137" s="37" t="s">
        <v>14</v>
      </c>
      <c r="E137" s="37" t="s">
        <v>126</v>
      </c>
      <c r="F137" s="35">
        <v>300</v>
      </c>
      <c r="G137" s="5">
        <v>9278</v>
      </c>
      <c r="H137" s="5">
        <v>9278</v>
      </c>
    </row>
    <row r="138" spans="1:8">
      <c r="A138" s="11" t="s">
        <v>43</v>
      </c>
      <c r="B138" s="37" t="s">
        <v>49</v>
      </c>
      <c r="C138" s="37" t="s">
        <v>44</v>
      </c>
      <c r="D138" s="37" t="s">
        <v>24</v>
      </c>
      <c r="E138" s="37"/>
      <c r="G138" s="5">
        <f>SUM(G139)</f>
        <v>6574.9</v>
      </c>
      <c r="H138" s="5">
        <f>SUM(H139)</f>
        <v>7006.7000000000007</v>
      </c>
    </row>
    <row r="139" spans="1:8">
      <c r="A139" s="11" t="s">
        <v>18</v>
      </c>
      <c r="B139" s="37" t="s">
        <v>49</v>
      </c>
      <c r="C139" s="37" t="s">
        <v>42</v>
      </c>
      <c r="D139" s="37" t="s">
        <v>24</v>
      </c>
      <c r="E139" s="37" t="s">
        <v>19</v>
      </c>
      <c r="G139" s="5">
        <f>SUM(G140+G142+G144+G146)</f>
        <v>6574.9</v>
      </c>
      <c r="H139" s="5">
        <f>SUM(H140+H142+H144+H146)</f>
        <v>7006.7000000000007</v>
      </c>
    </row>
    <row r="140" spans="1:8" ht="30">
      <c r="A140" s="11" t="s">
        <v>127</v>
      </c>
      <c r="B140" s="37" t="s">
        <v>49</v>
      </c>
      <c r="C140" s="37" t="s">
        <v>44</v>
      </c>
      <c r="D140" s="37" t="s">
        <v>24</v>
      </c>
      <c r="E140" s="37" t="s">
        <v>128</v>
      </c>
      <c r="G140" s="5">
        <v>1466.4</v>
      </c>
      <c r="H140" s="5">
        <v>1610.4</v>
      </c>
    </row>
    <row r="141" spans="1:8" ht="30">
      <c r="A141" s="15" t="s">
        <v>37</v>
      </c>
      <c r="B141" s="37" t="s">
        <v>49</v>
      </c>
      <c r="C141" s="37" t="s">
        <v>44</v>
      </c>
      <c r="D141" s="37" t="s">
        <v>24</v>
      </c>
      <c r="E141" s="37" t="s">
        <v>128</v>
      </c>
      <c r="F141" s="35">
        <v>300</v>
      </c>
      <c r="G141" s="5">
        <v>1466.4</v>
      </c>
      <c r="H141" s="5">
        <v>1610.4</v>
      </c>
    </row>
    <row r="142" spans="1:8" ht="51.75" customHeight="1">
      <c r="A142" s="11" t="s">
        <v>129</v>
      </c>
      <c r="B142" s="37" t="s">
        <v>49</v>
      </c>
      <c r="C142" s="37" t="s">
        <v>42</v>
      </c>
      <c r="D142" s="37" t="s">
        <v>24</v>
      </c>
      <c r="E142" s="37" t="s">
        <v>130</v>
      </c>
      <c r="G142" s="5">
        <v>2960.5</v>
      </c>
      <c r="H142" s="5">
        <v>3138.8</v>
      </c>
    </row>
    <row r="143" spans="1:8" ht="30">
      <c r="A143" s="15" t="s">
        <v>37</v>
      </c>
      <c r="B143" s="37" t="s">
        <v>49</v>
      </c>
      <c r="C143" s="37" t="s">
        <v>42</v>
      </c>
      <c r="D143" s="37" t="s">
        <v>24</v>
      </c>
      <c r="E143" s="37" t="s">
        <v>130</v>
      </c>
      <c r="F143" s="35">
        <v>300</v>
      </c>
      <c r="G143" s="5">
        <v>2960.5</v>
      </c>
      <c r="H143" s="5">
        <v>3138.8</v>
      </c>
    </row>
    <row r="144" spans="1:8" ht="24" customHeight="1">
      <c r="A144" s="11" t="s">
        <v>131</v>
      </c>
      <c r="B144" s="37" t="s">
        <v>49</v>
      </c>
      <c r="C144" s="37" t="s">
        <v>42</v>
      </c>
      <c r="D144" s="37" t="s">
        <v>24</v>
      </c>
      <c r="E144" s="37" t="s">
        <v>132</v>
      </c>
      <c r="G144" s="5">
        <v>1085</v>
      </c>
      <c r="H144" s="5">
        <v>1140.3</v>
      </c>
    </row>
    <row r="145" spans="1:8" ht="45">
      <c r="A145" s="15" t="s">
        <v>84</v>
      </c>
      <c r="B145" s="37" t="s">
        <v>49</v>
      </c>
      <c r="C145" s="37" t="s">
        <v>42</v>
      </c>
      <c r="D145" s="37" t="s">
        <v>24</v>
      </c>
      <c r="E145" s="37" t="s">
        <v>132</v>
      </c>
      <c r="F145" s="35">
        <v>600</v>
      </c>
      <c r="G145" s="5">
        <v>1085</v>
      </c>
      <c r="H145" s="5">
        <v>1140.3</v>
      </c>
    </row>
    <row r="146" spans="1:8" ht="30">
      <c r="A146" s="11" t="s">
        <v>133</v>
      </c>
      <c r="B146" s="37" t="s">
        <v>49</v>
      </c>
      <c r="C146" s="37" t="s">
        <v>42</v>
      </c>
      <c r="D146" s="37" t="s">
        <v>24</v>
      </c>
      <c r="E146" s="37" t="s">
        <v>134</v>
      </c>
      <c r="G146" s="5">
        <v>1063</v>
      </c>
      <c r="H146" s="5">
        <v>1117.2</v>
      </c>
    </row>
    <row r="147" spans="1:8" ht="30">
      <c r="A147" s="15" t="s">
        <v>37</v>
      </c>
      <c r="B147" s="37" t="s">
        <v>49</v>
      </c>
      <c r="C147" s="37" t="s">
        <v>42</v>
      </c>
      <c r="D147" s="37" t="s">
        <v>24</v>
      </c>
      <c r="E147" s="37" t="s">
        <v>134</v>
      </c>
      <c r="F147" s="35">
        <v>300</v>
      </c>
      <c r="G147" s="5">
        <v>1063</v>
      </c>
      <c r="H147" s="5">
        <v>1117.2</v>
      </c>
    </row>
    <row r="148" spans="1:8" ht="15.75">
      <c r="A148" s="24" t="s">
        <v>135</v>
      </c>
      <c r="B148" s="37" t="s">
        <v>49</v>
      </c>
      <c r="C148" s="37" t="s">
        <v>136</v>
      </c>
      <c r="D148" s="37" t="s">
        <v>15</v>
      </c>
      <c r="E148" s="37"/>
      <c r="G148" s="5">
        <f>SUM(G149+G153)</f>
        <v>50736</v>
      </c>
      <c r="H148" s="5">
        <f>SUM(H149+H153)</f>
        <v>40130</v>
      </c>
    </row>
    <row r="149" spans="1:8">
      <c r="A149" s="11" t="s">
        <v>137</v>
      </c>
      <c r="B149" s="37" t="s">
        <v>49</v>
      </c>
      <c r="C149" s="37" t="s">
        <v>136</v>
      </c>
      <c r="D149" s="37" t="s">
        <v>14</v>
      </c>
      <c r="E149" s="37"/>
      <c r="G149" s="5">
        <f>SUM(G150)</f>
        <v>39336</v>
      </c>
      <c r="H149" s="5">
        <f>SUM(H150)</f>
        <v>40130</v>
      </c>
    </row>
    <row r="150" spans="1:8">
      <c r="A150" s="11" t="s">
        <v>18</v>
      </c>
      <c r="B150" s="37" t="s">
        <v>57</v>
      </c>
      <c r="C150" s="37" t="s">
        <v>136</v>
      </c>
      <c r="D150" s="37" t="s">
        <v>14</v>
      </c>
      <c r="E150" s="37" t="s">
        <v>19</v>
      </c>
      <c r="G150" s="5">
        <f>SUM(G151)</f>
        <v>39336</v>
      </c>
      <c r="H150" s="5">
        <f>SUM(H151)</f>
        <v>40130</v>
      </c>
    </row>
    <row r="151" spans="1:8" ht="35.25" customHeight="1">
      <c r="A151" s="16" t="s">
        <v>138</v>
      </c>
      <c r="B151" s="37" t="s">
        <v>49</v>
      </c>
      <c r="C151" s="37" t="s">
        <v>136</v>
      </c>
      <c r="D151" s="37" t="s">
        <v>14</v>
      </c>
      <c r="E151" s="37" t="s">
        <v>139</v>
      </c>
      <c r="G151" s="5">
        <v>39336</v>
      </c>
      <c r="H151" s="5">
        <v>40130</v>
      </c>
    </row>
    <row r="152" spans="1:8" ht="45">
      <c r="A152" s="15" t="s">
        <v>84</v>
      </c>
      <c r="B152" s="37" t="s">
        <v>49</v>
      </c>
      <c r="C152" s="37" t="s">
        <v>136</v>
      </c>
      <c r="D152" s="37" t="s">
        <v>14</v>
      </c>
      <c r="E152" s="37" t="s">
        <v>139</v>
      </c>
      <c r="F152" s="35">
        <v>600</v>
      </c>
      <c r="G152" s="5">
        <v>39336</v>
      </c>
      <c r="H152" s="5">
        <v>40130</v>
      </c>
    </row>
    <row r="153" spans="1:8">
      <c r="A153" s="11" t="s">
        <v>140</v>
      </c>
      <c r="B153" s="37" t="s">
        <v>49</v>
      </c>
      <c r="C153" s="37" t="s">
        <v>136</v>
      </c>
      <c r="D153" s="37" t="s">
        <v>17</v>
      </c>
      <c r="E153" s="37"/>
      <c r="G153" s="5">
        <f>SUM(G154)</f>
        <v>11400</v>
      </c>
      <c r="H153" s="5">
        <f>SUM(H154)</f>
        <v>0</v>
      </c>
    </row>
    <row r="154" spans="1:8">
      <c r="A154" s="11" t="s">
        <v>69</v>
      </c>
      <c r="B154" s="37" t="s">
        <v>49</v>
      </c>
      <c r="C154" s="37" t="s">
        <v>136</v>
      </c>
      <c r="D154" s="37" t="s">
        <v>17</v>
      </c>
      <c r="E154" s="37" t="s">
        <v>70</v>
      </c>
      <c r="G154" s="5">
        <f>SUM(G155+G158)</f>
        <v>11400</v>
      </c>
      <c r="H154" s="5">
        <f>SUM(H155+H158)</f>
        <v>0</v>
      </c>
    </row>
    <row r="155" spans="1:8" ht="45">
      <c r="A155" s="11" t="s">
        <v>141</v>
      </c>
      <c r="B155" s="37" t="s">
        <v>49</v>
      </c>
      <c r="C155" s="37" t="s">
        <v>136</v>
      </c>
      <c r="D155" s="37" t="s">
        <v>17</v>
      </c>
      <c r="E155" s="37" t="s">
        <v>142</v>
      </c>
      <c r="G155" s="5">
        <f>SUM(G156:G157)</f>
        <v>10000</v>
      </c>
      <c r="H155" s="5">
        <f>SUM(H157:H157)</f>
        <v>0</v>
      </c>
    </row>
    <row r="156" spans="1:8" ht="30">
      <c r="A156" s="15" t="s">
        <v>27</v>
      </c>
      <c r="B156" s="37" t="s">
        <v>49</v>
      </c>
      <c r="C156" s="37" t="s">
        <v>136</v>
      </c>
      <c r="D156" s="37" t="s">
        <v>17</v>
      </c>
      <c r="E156" s="37" t="s">
        <v>142</v>
      </c>
      <c r="F156" s="35">
        <v>200</v>
      </c>
      <c r="G156" s="5">
        <v>8000</v>
      </c>
    </row>
    <row r="157" spans="1:8" ht="30">
      <c r="A157" s="15" t="s">
        <v>37</v>
      </c>
      <c r="B157" s="37" t="s">
        <v>49</v>
      </c>
      <c r="C157" s="37" t="s">
        <v>136</v>
      </c>
      <c r="D157" s="37" t="s">
        <v>17</v>
      </c>
      <c r="E157" s="37" t="s">
        <v>142</v>
      </c>
      <c r="F157" s="35">
        <v>300</v>
      </c>
      <c r="G157" s="5">
        <v>2000</v>
      </c>
    </row>
    <row r="158" spans="1:8" ht="65.25" customHeight="1">
      <c r="A158" s="11" t="s">
        <v>143</v>
      </c>
      <c r="B158" s="37" t="s">
        <v>49</v>
      </c>
      <c r="C158" s="37" t="s">
        <v>136</v>
      </c>
      <c r="D158" s="37" t="s">
        <v>17</v>
      </c>
      <c r="E158" s="37" t="s">
        <v>92</v>
      </c>
      <c r="G158" s="5">
        <v>1400</v>
      </c>
    </row>
    <row r="159" spans="1:8" ht="30">
      <c r="A159" s="15" t="s">
        <v>27</v>
      </c>
      <c r="B159" s="37" t="s">
        <v>49</v>
      </c>
      <c r="C159" s="37" t="s">
        <v>136</v>
      </c>
      <c r="D159" s="37" t="s">
        <v>17</v>
      </c>
      <c r="E159" s="37" t="s">
        <v>92</v>
      </c>
      <c r="F159" s="35">
        <v>200</v>
      </c>
      <c r="G159" s="5">
        <v>1400</v>
      </c>
    </row>
    <row r="160" spans="1:8" ht="15.75">
      <c r="A160" s="28" t="s">
        <v>144</v>
      </c>
      <c r="B160" s="37" t="s">
        <v>49</v>
      </c>
      <c r="C160" s="37" t="s">
        <v>101</v>
      </c>
      <c r="D160" s="37" t="s">
        <v>15</v>
      </c>
      <c r="E160" s="37"/>
      <c r="G160" s="25">
        <f>SUM(G161+G165)</f>
        <v>37512.800000000003</v>
      </c>
      <c r="H160" s="5">
        <f>SUM(H161+H165)</f>
        <v>39437.300000000003</v>
      </c>
    </row>
    <row r="161" spans="1:8">
      <c r="A161" s="11" t="s">
        <v>145</v>
      </c>
      <c r="B161" s="37" t="s">
        <v>49</v>
      </c>
      <c r="C161" s="37" t="s">
        <v>101</v>
      </c>
      <c r="D161" s="37" t="s">
        <v>14</v>
      </c>
      <c r="E161" s="37"/>
      <c r="G161" s="25">
        <f t="shared" ref="G161:H163" si="0">SUM(G162)</f>
        <v>15441.8</v>
      </c>
      <c r="H161" s="5">
        <f t="shared" si="0"/>
        <v>16240.7</v>
      </c>
    </row>
    <row r="162" spans="1:8">
      <c r="A162" s="11" t="s">
        <v>18</v>
      </c>
      <c r="B162" s="37" t="s">
        <v>49</v>
      </c>
      <c r="C162" s="37" t="s">
        <v>101</v>
      </c>
      <c r="D162" s="37" t="s">
        <v>14</v>
      </c>
      <c r="E162" s="37" t="s">
        <v>19</v>
      </c>
      <c r="G162" s="25">
        <f t="shared" si="0"/>
        <v>15441.8</v>
      </c>
      <c r="H162" s="5">
        <f t="shared" si="0"/>
        <v>16240.7</v>
      </c>
    </row>
    <row r="163" spans="1:8">
      <c r="A163" s="11" t="s">
        <v>146</v>
      </c>
      <c r="B163" s="37" t="s">
        <v>49</v>
      </c>
      <c r="C163" s="37" t="s">
        <v>101</v>
      </c>
      <c r="D163" s="37" t="s">
        <v>14</v>
      </c>
      <c r="E163" s="37" t="s">
        <v>147</v>
      </c>
      <c r="G163" s="25">
        <f t="shared" si="0"/>
        <v>15441.8</v>
      </c>
      <c r="H163" s="25">
        <f t="shared" si="0"/>
        <v>16240.7</v>
      </c>
    </row>
    <row r="164" spans="1:8" ht="45">
      <c r="A164" s="15" t="s">
        <v>84</v>
      </c>
      <c r="B164" s="37" t="s">
        <v>49</v>
      </c>
      <c r="C164" s="37" t="s">
        <v>101</v>
      </c>
      <c r="D164" s="37" t="s">
        <v>14</v>
      </c>
      <c r="E164" s="37" t="s">
        <v>147</v>
      </c>
      <c r="F164" s="35">
        <v>600</v>
      </c>
      <c r="G164" s="25">
        <v>15441.8</v>
      </c>
      <c r="H164" s="5">
        <v>16240.7</v>
      </c>
    </row>
    <row r="165" spans="1:8">
      <c r="A165" s="11" t="s">
        <v>148</v>
      </c>
      <c r="B165" s="37" t="s">
        <v>49</v>
      </c>
      <c r="C165" s="37" t="s">
        <v>101</v>
      </c>
      <c r="D165" s="37" t="s">
        <v>17</v>
      </c>
      <c r="E165" s="37"/>
      <c r="G165" s="25">
        <f>G166</f>
        <v>22071</v>
      </c>
      <c r="H165" s="25">
        <f>H166</f>
        <v>23196.6</v>
      </c>
    </row>
    <row r="166" spans="1:8">
      <c r="A166" s="11" t="s">
        <v>18</v>
      </c>
      <c r="B166" s="37" t="s">
        <v>49</v>
      </c>
      <c r="C166" s="37" t="s">
        <v>101</v>
      </c>
      <c r="D166" s="37" t="s">
        <v>17</v>
      </c>
      <c r="E166" s="37" t="s">
        <v>19</v>
      </c>
      <c r="G166" s="25">
        <f>G167</f>
        <v>22071</v>
      </c>
      <c r="H166" s="25">
        <f>H167</f>
        <v>23196.6</v>
      </c>
    </row>
    <row r="167" spans="1:8" ht="99" customHeight="1">
      <c r="A167" s="11" t="s">
        <v>149</v>
      </c>
      <c r="B167" s="37" t="s">
        <v>49</v>
      </c>
      <c r="C167" s="37" t="s">
        <v>101</v>
      </c>
      <c r="D167" s="37" t="s">
        <v>17</v>
      </c>
      <c r="E167" s="37" t="s">
        <v>150</v>
      </c>
      <c r="G167" s="25">
        <f>SUM(G168)</f>
        <v>22071</v>
      </c>
      <c r="H167" s="25">
        <f>SUM(H168)</f>
        <v>23196.6</v>
      </c>
    </row>
    <row r="168" spans="1:8">
      <c r="A168" s="18" t="s">
        <v>28</v>
      </c>
      <c r="B168" s="37" t="s">
        <v>49</v>
      </c>
      <c r="C168" s="37" t="s">
        <v>101</v>
      </c>
      <c r="D168" s="37" t="s">
        <v>17</v>
      </c>
      <c r="E168" s="37" t="s">
        <v>150</v>
      </c>
      <c r="F168" s="35">
        <v>800</v>
      </c>
      <c r="G168" s="25">
        <v>22071</v>
      </c>
      <c r="H168" s="5">
        <v>23196.6</v>
      </c>
    </row>
    <row r="169" spans="1:8" ht="31.5">
      <c r="A169" s="24" t="s">
        <v>151</v>
      </c>
      <c r="B169" s="37" t="s">
        <v>49</v>
      </c>
      <c r="C169" s="37" t="s">
        <v>34</v>
      </c>
      <c r="D169" s="37" t="s">
        <v>15</v>
      </c>
      <c r="E169" s="37"/>
      <c r="G169" s="5">
        <f t="shared" ref="G169:H171" si="1">G170</f>
        <v>55836.5</v>
      </c>
      <c r="H169" s="5">
        <f t="shared" si="1"/>
        <v>58684.2</v>
      </c>
    </row>
    <row r="170" spans="1:8" ht="30">
      <c r="A170" s="11" t="s">
        <v>152</v>
      </c>
      <c r="B170" s="37" t="s">
        <v>49</v>
      </c>
      <c r="C170" s="37" t="s">
        <v>34</v>
      </c>
      <c r="D170" s="37" t="s">
        <v>14</v>
      </c>
      <c r="E170" s="37"/>
      <c r="G170" s="5">
        <f t="shared" si="1"/>
        <v>55836.5</v>
      </c>
      <c r="H170" s="5">
        <f t="shared" si="1"/>
        <v>58684.2</v>
      </c>
    </row>
    <row r="171" spans="1:8">
      <c r="A171" s="11" t="s">
        <v>18</v>
      </c>
      <c r="B171" s="37" t="s">
        <v>49</v>
      </c>
      <c r="C171" s="37" t="s">
        <v>34</v>
      </c>
      <c r="D171" s="37" t="s">
        <v>14</v>
      </c>
      <c r="E171" s="37" t="s">
        <v>19</v>
      </c>
      <c r="G171" s="5">
        <f t="shared" si="1"/>
        <v>55836.5</v>
      </c>
      <c r="H171" s="5">
        <f t="shared" si="1"/>
        <v>58684.2</v>
      </c>
    </row>
    <row r="172" spans="1:8" ht="24.75" customHeight="1">
      <c r="A172" s="11" t="s">
        <v>153</v>
      </c>
      <c r="B172" s="37" t="s">
        <v>49</v>
      </c>
      <c r="C172" s="37" t="s">
        <v>34</v>
      </c>
      <c r="D172" s="37" t="s">
        <v>14</v>
      </c>
      <c r="E172" s="37" t="s">
        <v>154</v>
      </c>
      <c r="G172" s="5">
        <f>SUM(G173)</f>
        <v>55836.5</v>
      </c>
      <c r="H172" s="5">
        <f>SUM(H173)</f>
        <v>58684.2</v>
      </c>
    </row>
    <row r="173" spans="1:8" ht="30">
      <c r="A173" s="15" t="s">
        <v>155</v>
      </c>
      <c r="B173" s="37" t="s">
        <v>49</v>
      </c>
      <c r="C173" s="37" t="s">
        <v>34</v>
      </c>
      <c r="D173" s="37" t="s">
        <v>14</v>
      </c>
      <c r="E173" s="37" t="s">
        <v>154</v>
      </c>
      <c r="F173" s="35">
        <v>700</v>
      </c>
      <c r="G173" s="5">
        <v>55836.5</v>
      </c>
      <c r="H173" s="5">
        <v>58684.2</v>
      </c>
    </row>
    <row r="174" spans="1:8">
      <c r="A174" s="11"/>
      <c r="B174" s="37"/>
      <c r="C174" s="37"/>
      <c r="D174" s="37"/>
      <c r="E174" s="37"/>
    </row>
    <row r="175" spans="1:8" ht="29.25">
      <c r="A175" s="12" t="s">
        <v>156</v>
      </c>
      <c r="B175" s="40" t="s">
        <v>157</v>
      </c>
      <c r="C175" s="40"/>
      <c r="D175" s="40"/>
      <c r="E175" s="40"/>
      <c r="G175" s="13">
        <f>SUM(G176)</f>
        <v>91282.3</v>
      </c>
      <c r="H175" s="13">
        <f>SUM(H176)</f>
        <v>92847.3</v>
      </c>
    </row>
    <row r="176" spans="1:8">
      <c r="A176" s="11" t="s">
        <v>13</v>
      </c>
      <c r="B176" s="37" t="s">
        <v>157</v>
      </c>
      <c r="C176" s="37" t="s">
        <v>14</v>
      </c>
      <c r="D176" s="37" t="s">
        <v>15</v>
      </c>
      <c r="E176" s="37"/>
      <c r="G176" s="5">
        <f>SUM(G177+G183+G187)</f>
        <v>91282.3</v>
      </c>
      <c r="H176" s="5">
        <f>SUM(H177+H183+H187)</f>
        <v>92847.3</v>
      </c>
    </row>
    <row r="177" spans="1:8" ht="51.75" customHeight="1">
      <c r="A177" s="11" t="s">
        <v>158</v>
      </c>
      <c r="B177" s="37" t="s">
        <v>157</v>
      </c>
      <c r="C177" s="37" t="s">
        <v>14</v>
      </c>
      <c r="D177" s="37" t="s">
        <v>159</v>
      </c>
      <c r="E177" s="37"/>
      <c r="G177" s="5">
        <f>SUM(G178)</f>
        <v>31252.3</v>
      </c>
      <c r="H177" s="5">
        <f>SUM(H178)</f>
        <v>32817.300000000003</v>
      </c>
    </row>
    <row r="178" spans="1:8">
      <c r="A178" s="11" t="s">
        <v>18</v>
      </c>
      <c r="B178" s="37" t="s">
        <v>157</v>
      </c>
      <c r="C178" s="37" t="s">
        <v>14</v>
      </c>
      <c r="D178" s="37" t="s">
        <v>159</v>
      </c>
      <c r="E178" s="37" t="s">
        <v>19</v>
      </c>
      <c r="G178" s="5">
        <f>SUM(G179)</f>
        <v>31252.3</v>
      </c>
      <c r="H178" s="5">
        <f>SUM(H179)</f>
        <v>32817.300000000003</v>
      </c>
    </row>
    <row r="179" spans="1:8" ht="45">
      <c r="A179" s="21" t="s">
        <v>52</v>
      </c>
      <c r="B179" s="37" t="s">
        <v>157</v>
      </c>
      <c r="C179" s="37" t="s">
        <v>14</v>
      </c>
      <c r="D179" s="37" t="s">
        <v>159</v>
      </c>
      <c r="E179" s="37" t="s">
        <v>53</v>
      </c>
      <c r="G179" s="5">
        <f>SUM(G180:G182)</f>
        <v>31252.3</v>
      </c>
      <c r="H179" s="5">
        <f>SUM(H180:H182)</f>
        <v>32817.300000000003</v>
      </c>
    </row>
    <row r="180" spans="1:8" ht="90">
      <c r="A180" s="15" t="s">
        <v>22</v>
      </c>
      <c r="B180" s="37" t="s">
        <v>157</v>
      </c>
      <c r="C180" s="37" t="s">
        <v>14</v>
      </c>
      <c r="D180" s="37" t="s">
        <v>159</v>
      </c>
      <c r="E180" s="37" t="s">
        <v>53</v>
      </c>
      <c r="F180" s="35">
        <v>100</v>
      </c>
      <c r="G180" s="5">
        <v>27684.3</v>
      </c>
      <c r="H180" s="5">
        <v>29066.3</v>
      </c>
    </row>
    <row r="181" spans="1:8" ht="30">
      <c r="A181" s="15" t="s">
        <v>27</v>
      </c>
      <c r="B181" s="37" t="s">
        <v>157</v>
      </c>
      <c r="C181" s="37" t="s">
        <v>14</v>
      </c>
      <c r="D181" s="37" t="s">
        <v>159</v>
      </c>
      <c r="E181" s="37" t="s">
        <v>53</v>
      </c>
      <c r="F181" s="35">
        <v>200</v>
      </c>
      <c r="G181" s="5">
        <v>3547</v>
      </c>
      <c r="H181" s="5">
        <v>3730</v>
      </c>
    </row>
    <row r="182" spans="1:8">
      <c r="A182" s="18" t="s">
        <v>28</v>
      </c>
      <c r="B182" s="37" t="s">
        <v>157</v>
      </c>
      <c r="C182" s="37" t="s">
        <v>14</v>
      </c>
      <c r="D182" s="37" t="s">
        <v>159</v>
      </c>
      <c r="E182" s="37" t="s">
        <v>53</v>
      </c>
      <c r="F182" s="35">
        <v>800</v>
      </c>
      <c r="G182" s="5">
        <v>21</v>
      </c>
      <c r="H182" s="5">
        <v>21</v>
      </c>
    </row>
    <row r="183" spans="1:8">
      <c r="A183" s="11" t="s">
        <v>160</v>
      </c>
      <c r="B183" s="37" t="s">
        <v>157</v>
      </c>
      <c r="C183" s="46" t="s">
        <v>14</v>
      </c>
      <c r="D183" s="46" t="s">
        <v>136</v>
      </c>
      <c r="E183" s="37"/>
      <c r="G183" s="5">
        <v>60000</v>
      </c>
      <c r="H183" s="5">
        <v>60000</v>
      </c>
    </row>
    <row r="184" spans="1:8">
      <c r="A184" s="11" t="s">
        <v>18</v>
      </c>
      <c r="B184" s="46" t="s">
        <v>157</v>
      </c>
      <c r="C184" s="37" t="s">
        <v>14</v>
      </c>
      <c r="D184" s="37" t="s">
        <v>136</v>
      </c>
      <c r="E184" s="46" t="s">
        <v>19</v>
      </c>
      <c r="G184" s="5">
        <v>60000</v>
      </c>
      <c r="H184" s="5">
        <v>60000</v>
      </c>
    </row>
    <row r="185" spans="1:8">
      <c r="A185" s="11" t="s">
        <v>161</v>
      </c>
      <c r="B185" s="37" t="s">
        <v>157</v>
      </c>
      <c r="C185" s="46" t="s">
        <v>14</v>
      </c>
      <c r="D185" s="46" t="s">
        <v>136</v>
      </c>
      <c r="E185" s="37" t="s">
        <v>162</v>
      </c>
      <c r="G185" s="5">
        <v>60000</v>
      </c>
      <c r="H185" s="5">
        <v>60000</v>
      </c>
    </row>
    <row r="186" spans="1:8">
      <c r="A186" s="18" t="s">
        <v>28</v>
      </c>
      <c r="B186" s="37" t="s">
        <v>157</v>
      </c>
      <c r="C186" s="46" t="s">
        <v>14</v>
      </c>
      <c r="D186" s="46" t="s">
        <v>136</v>
      </c>
      <c r="E186" s="37" t="s">
        <v>162</v>
      </c>
      <c r="F186" s="35">
        <v>800</v>
      </c>
      <c r="G186" s="5">
        <v>60000</v>
      </c>
      <c r="H186" s="5">
        <v>60000</v>
      </c>
    </row>
    <row r="187" spans="1:8">
      <c r="A187" s="11" t="s">
        <v>33</v>
      </c>
      <c r="B187" s="37" t="s">
        <v>157</v>
      </c>
      <c r="C187" s="37" t="s">
        <v>14</v>
      </c>
      <c r="D187" s="37" t="s">
        <v>34</v>
      </c>
      <c r="E187" s="37"/>
      <c r="G187" s="5">
        <v>30</v>
      </c>
      <c r="H187" s="5">
        <v>30</v>
      </c>
    </row>
    <row r="188" spans="1:8">
      <c r="A188" s="11" t="s">
        <v>18</v>
      </c>
      <c r="B188" s="37" t="s">
        <v>157</v>
      </c>
      <c r="C188" s="37" t="s">
        <v>14</v>
      </c>
      <c r="D188" s="37" t="s">
        <v>34</v>
      </c>
      <c r="E188" s="37" t="s">
        <v>19</v>
      </c>
      <c r="G188" s="5">
        <v>30</v>
      </c>
      <c r="H188" s="5">
        <v>30</v>
      </c>
    </row>
    <row r="189" spans="1:8" ht="30" customHeight="1">
      <c r="A189" s="19" t="s">
        <v>38</v>
      </c>
      <c r="B189" s="37" t="s">
        <v>157</v>
      </c>
      <c r="C189" s="37" t="s">
        <v>14</v>
      </c>
      <c r="D189" s="37" t="s">
        <v>34</v>
      </c>
      <c r="E189" s="37" t="s">
        <v>39</v>
      </c>
      <c r="G189" s="5">
        <v>30</v>
      </c>
      <c r="H189" s="5">
        <v>30</v>
      </c>
    </row>
    <row r="190" spans="1:8" ht="45">
      <c r="A190" s="15" t="s">
        <v>84</v>
      </c>
      <c r="B190" s="37" t="s">
        <v>157</v>
      </c>
      <c r="C190" s="37" t="s">
        <v>14</v>
      </c>
      <c r="D190" s="37" t="s">
        <v>34</v>
      </c>
      <c r="E190" s="37" t="s">
        <v>39</v>
      </c>
      <c r="F190" s="35">
        <v>600</v>
      </c>
      <c r="G190" s="5">
        <v>30</v>
      </c>
      <c r="H190" s="5">
        <v>30</v>
      </c>
    </row>
    <row r="191" spans="1:8">
      <c r="A191" s="11"/>
      <c r="B191" s="37"/>
      <c r="C191" s="37"/>
      <c r="D191" s="37"/>
      <c r="E191" s="37"/>
    </row>
    <row r="192" spans="1:8" ht="29.25">
      <c r="A192" s="12" t="s">
        <v>309</v>
      </c>
      <c r="B192" s="40" t="s">
        <v>163</v>
      </c>
      <c r="C192" s="40"/>
      <c r="D192" s="40"/>
      <c r="E192" s="40"/>
      <c r="G192" s="13">
        <f>G193+G207+G250</f>
        <v>631677.70000000007</v>
      </c>
      <c r="H192" s="13">
        <f>H193+H207+H250</f>
        <v>617217.60000000009</v>
      </c>
    </row>
    <row r="193" spans="1:9" s="34" customFormat="1">
      <c r="A193" s="11" t="s">
        <v>79</v>
      </c>
      <c r="B193" s="37" t="s">
        <v>163</v>
      </c>
      <c r="C193" s="37" t="s">
        <v>51</v>
      </c>
      <c r="D193" s="37" t="s">
        <v>15</v>
      </c>
      <c r="E193" s="37"/>
      <c r="F193" s="35"/>
      <c r="G193" s="25">
        <f>G194+G198</f>
        <v>300008.90000000002</v>
      </c>
      <c r="H193" s="25">
        <f>H194+H198</f>
        <v>301533.90000000002</v>
      </c>
      <c r="I193" s="33"/>
    </row>
    <row r="194" spans="1:9" s="34" customFormat="1">
      <c r="A194" s="54" t="s">
        <v>299</v>
      </c>
      <c r="B194" s="37" t="s">
        <v>163</v>
      </c>
      <c r="C194" s="37" t="s">
        <v>51</v>
      </c>
      <c r="D194" s="37" t="s">
        <v>105</v>
      </c>
      <c r="E194" s="37"/>
      <c r="F194" s="35"/>
      <c r="G194" s="5">
        <f t="shared" ref="G194:H196" si="2">SUM(G195)</f>
        <v>4100.8999999999996</v>
      </c>
      <c r="H194" s="5">
        <f t="shared" si="2"/>
        <v>4100.8999999999996</v>
      </c>
      <c r="I194" s="33"/>
    </row>
    <row r="195" spans="1:9" s="34" customFormat="1" ht="30">
      <c r="A195" s="18" t="s">
        <v>56</v>
      </c>
      <c r="B195" s="37" t="s">
        <v>163</v>
      </c>
      <c r="C195" s="37" t="s">
        <v>51</v>
      </c>
      <c r="D195" s="37" t="s">
        <v>105</v>
      </c>
      <c r="E195" s="37" t="s">
        <v>58</v>
      </c>
      <c r="F195" s="35"/>
      <c r="G195" s="5">
        <f t="shared" si="2"/>
        <v>4100.8999999999996</v>
      </c>
      <c r="H195" s="5">
        <f t="shared" si="2"/>
        <v>4100.8999999999996</v>
      </c>
      <c r="I195" s="33"/>
    </row>
    <row r="196" spans="1:9" s="34" customFormat="1" ht="156.75" customHeight="1">
      <c r="A196" s="55" t="s">
        <v>300</v>
      </c>
      <c r="B196" s="37" t="s">
        <v>163</v>
      </c>
      <c r="C196" s="37" t="s">
        <v>51</v>
      </c>
      <c r="D196" s="37" t="s">
        <v>105</v>
      </c>
      <c r="E196" s="37" t="s">
        <v>301</v>
      </c>
      <c r="F196" s="35"/>
      <c r="G196" s="5">
        <f t="shared" si="2"/>
        <v>4100.8999999999996</v>
      </c>
      <c r="H196" s="5">
        <f t="shared" si="2"/>
        <v>4100.8999999999996</v>
      </c>
      <c r="I196" s="33"/>
    </row>
    <row r="197" spans="1:9" s="34" customFormat="1" ht="30">
      <c r="A197" s="15" t="s">
        <v>27</v>
      </c>
      <c r="B197" s="37" t="s">
        <v>163</v>
      </c>
      <c r="C197" s="37" t="s">
        <v>51</v>
      </c>
      <c r="D197" s="37" t="s">
        <v>105</v>
      </c>
      <c r="E197" s="37" t="s">
        <v>301</v>
      </c>
      <c r="F197" s="35">
        <v>200</v>
      </c>
      <c r="G197" s="5">
        <v>4100.8999999999996</v>
      </c>
      <c r="H197" s="5">
        <v>4100.8999999999996</v>
      </c>
      <c r="I197" s="33"/>
    </row>
    <row r="198" spans="1:9" s="34" customFormat="1">
      <c r="A198" s="11" t="s">
        <v>93</v>
      </c>
      <c r="B198" s="37" t="s">
        <v>163</v>
      </c>
      <c r="C198" s="37" t="s">
        <v>51</v>
      </c>
      <c r="D198" s="37" t="s">
        <v>94</v>
      </c>
      <c r="E198" s="37"/>
      <c r="F198" s="35"/>
      <c r="G198" s="25">
        <f>G199+G204</f>
        <v>295908</v>
      </c>
      <c r="H198" s="25">
        <f>H199+H204</f>
        <v>297433</v>
      </c>
      <c r="I198" s="33"/>
    </row>
    <row r="199" spans="1:9" s="34" customFormat="1">
      <c r="A199" s="11" t="s">
        <v>18</v>
      </c>
      <c r="B199" s="37" t="s">
        <v>163</v>
      </c>
      <c r="C199" s="37" t="s">
        <v>51</v>
      </c>
      <c r="D199" s="37" t="s">
        <v>94</v>
      </c>
      <c r="E199" s="37" t="s">
        <v>19</v>
      </c>
      <c r="F199" s="35"/>
      <c r="G199" s="25">
        <f>G200+G202</f>
        <v>270734</v>
      </c>
      <c r="H199" s="25">
        <f>H200+H202</f>
        <v>272259</v>
      </c>
      <c r="I199" s="33"/>
    </row>
    <row r="200" spans="1:9" s="34" customFormat="1" ht="60">
      <c r="A200" s="11" t="s">
        <v>302</v>
      </c>
      <c r="B200" s="37" t="s">
        <v>163</v>
      </c>
      <c r="C200" s="37" t="s">
        <v>51</v>
      </c>
      <c r="D200" s="37" t="s">
        <v>94</v>
      </c>
      <c r="E200" s="37" t="s">
        <v>177</v>
      </c>
      <c r="F200" s="35"/>
      <c r="G200" s="25">
        <f>G201</f>
        <v>240832</v>
      </c>
      <c r="H200" s="25">
        <f>H201</f>
        <v>240832</v>
      </c>
      <c r="I200" s="33"/>
    </row>
    <row r="201" spans="1:9">
      <c r="A201" s="18" t="s">
        <v>28</v>
      </c>
      <c r="B201" s="37" t="s">
        <v>163</v>
      </c>
      <c r="C201" s="37" t="s">
        <v>51</v>
      </c>
      <c r="D201" s="37" t="s">
        <v>94</v>
      </c>
      <c r="E201" s="37" t="s">
        <v>177</v>
      </c>
      <c r="F201" s="35">
        <v>800</v>
      </c>
      <c r="G201" s="25">
        <v>240832</v>
      </c>
      <c r="H201" s="5">
        <v>240832</v>
      </c>
    </row>
    <row r="202" spans="1:9" ht="60">
      <c r="A202" s="11" t="s">
        <v>164</v>
      </c>
      <c r="B202" s="37" t="s">
        <v>163</v>
      </c>
      <c r="C202" s="37" t="s">
        <v>51</v>
      </c>
      <c r="D202" s="37" t="s">
        <v>94</v>
      </c>
      <c r="E202" s="37" t="s">
        <v>178</v>
      </c>
      <c r="G202" s="25">
        <f>SUM(G203)</f>
        <v>29902</v>
      </c>
      <c r="H202" s="25">
        <f>SUM(H203)</f>
        <v>31427</v>
      </c>
    </row>
    <row r="203" spans="1:9">
      <c r="A203" s="18" t="s">
        <v>28</v>
      </c>
      <c r="B203" s="37" t="s">
        <v>163</v>
      </c>
      <c r="C203" s="37" t="s">
        <v>51</v>
      </c>
      <c r="D203" s="37" t="s">
        <v>94</v>
      </c>
      <c r="E203" s="37" t="s">
        <v>178</v>
      </c>
      <c r="F203" s="35">
        <v>800</v>
      </c>
      <c r="G203" s="25">
        <v>29902</v>
      </c>
      <c r="H203" s="5">
        <v>31427</v>
      </c>
    </row>
    <row r="204" spans="1:9">
      <c r="A204" s="11" t="s">
        <v>69</v>
      </c>
      <c r="B204" s="37" t="s">
        <v>163</v>
      </c>
      <c r="C204" s="37" t="s">
        <v>51</v>
      </c>
      <c r="D204" s="37" t="s">
        <v>94</v>
      </c>
      <c r="E204" s="37" t="s">
        <v>70</v>
      </c>
      <c r="G204" s="25">
        <f>SUM(G205)</f>
        <v>25174</v>
      </c>
      <c r="H204" s="5">
        <f>SUM(H205)</f>
        <v>25174</v>
      </c>
    </row>
    <row r="205" spans="1:9" ht="60">
      <c r="A205" s="11" t="s">
        <v>179</v>
      </c>
      <c r="B205" s="37" t="s">
        <v>163</v>
      </c>
      <c r="C205" s="37" t="s">
        <v>51</v>
      </c>
      <c r="D205" s="37" t="s">
        <v>94</v>
      </c>
      <c r="E205" s="37" t="s">
        <v>180</v>
      </c>
      <c r="G205" s="25">
        <f>SUM(G206)</f>
        <v>25174</v>
      </c>
      <c r="H205" s="25">
        <f>SUM(H206)</f>
        <v>25174</v>
      </c>
    </row>
    <row r="206" spans="1:9" ht="30">
      <c r="A206" s="15" t="s">
        <v>27</v>
      </c>
      <c r="B206" s="37" t="s">
        <v>163</v>
      </c>
      <c r="C206" s="37" t="s">
        <v>51</v>
      </c>
      <c r="D206" s="37" t="s">
        <v>94</v>
      </c>
      <c r="E206" s="37" t="s">
        <v>180</v>
      </c>
      <c r="F206" s="35">
        <v>200</v>
      </c>
      <c r="G206" s="25">
        <v>25174</v>
      </c>
      <c r="H206" s="5">
        <v>25174</v>
      </c>
    </row>
    <row r="207" spans="1:9">
      <c r="A207" s="11" t="s">
        <v>104</v>
      </c>
      <c r="B207" s="37" t="s">
        <v>163</v>
      </c>
      <c r="C207" s="37" t="s">
        <v>105</v>
      </c>
      <c r="D207" s="37" t="s">
        <v>15</v>
      </c>
      <c r="E207" s="37"/>
      <c r="G207" s="25">
        <f>SUM(G208+G222+G231+G244)</f>
        <v>331248.40000000002</v>
      </c>
      <c r="H207" s="25">
        <f>SUM(H208+H222+H231+H244)</f>
        <v>315241.90000000002</v>
      </c>
    </row>
    <row r="208" spans="1:9" ht="15.75">
      <c r="A208" s="24" t="s">
        <v>165</v>
      </c>
      <c r="B208" s="37" t="s">
        <v>163</v>
      </c>
      <c r="C208" s="37" t="s">
        <v>105</v>
      </c>
      <c r="D208" s="37" t="s">
        <v>14</v>
      </c>
      <c r="E208" s="37"/>
      <c r="G208" s="25">
        <f>SUM(G209)</f>
        <v>60550.899999999994</v>
      </c>
      <c r="H208" s="5">
        <f>SUM(H209)</f>
        <v>63638.999999999993</v>
      </c>
    </row>
    <row r="209" spans="1:8">
      <c r="A209" s="11" t="s">
        <v>18</v>
      </c>
      <c r="B209" s="37" t="s">
        <v>163</v>
      </c>
      <c r="C209" s="37" t="s">
        <v>105</v>
      </c>
      <c r="D209" s="37" t="s">
        <v>14</v>
      </c>
      <c r="E209" s="37" t="s">
        <v>19</v>
      </c>
      <c r="G209" s="25">
        <f>G210+G212+G214+G216+G218+G220</f>
        <v>60550.899999999994</v>
      </c>
      <c r="H209" s="25">
        <f>H210+H212+H214+H216+H218+H220</f>
        <v>63638.999999999993</v>
      </c>
    </row>
    <row r="210" spans="1:8" ht="75">
      <c r="A210" s="11" t="s">
        <v>166</v>
      </c>
      <c r="B210" s="37" t="s">
        <v>163</v>
      </c>
      <c r="C210" s="37" t="s">
        <v>105</v>
      </c>
      <c r="D210" s="37" t="s">
        <v>14</v>
      </c>
      <c r="E210" s="37" t="s">
        <v>181</v>
      </c>
      <c r="G210" s="25">
        <f>SUM(G211)</f>
        <v>24732.799999999999</v>
      </c>
      <c r="H210" s="25">
        <f>SUM(H211)</f>
        <v>25994.2</v>
      </c>
    </row>
    <row r="211" spans="1:8">
      <c r="A211" s="18" t="s">
        <v>28</v>
      </c>
      <c r="B211" s="37" t="s">
        <v>163</v>
      </c>
      <c r="C211" s="37" t="s">
        <v>105</v>
      </c>
      <c r="D211" s="37" t="s">
        <v>14</v>
      </c>
      <c r="E211" s="37" t="s">
        <v>181</v>
      </c>
      <c r="F211" s="35">
        <v>800</v>
      </c>
      <c r="G211" s="25">
        <v>24732.799999999999</v>
      </c>
      <c r="H211" s="5">
        <v>25994.2</v>
      </c>
    </row>
    <row r="212" spans="1:8" ht="261" customHeight="1">
      <c r="A212" s="11" t="s">
        <v>168</v>
      </c>
      <c r="B212" s="37" t="s">
        <v>163</v>
      </c>
      <c r="C212" s="37" t="s">
        <v>105</v>
      </c>
      <c r="D212" s="37" t="s">
        <v>14</v>
      </c>
      <c r="E212" s="37" t="s">
        <v>182</v>
      </c>
      <c r="G212" s="25">
        <f>SUM(G213)</f>
        <v>14608.9</v>
      </c>
      <c r="H212" s="25">
        <f>SUM(H213)</f>
        <v>15353.9</v>
      </c>
    </row>
    <row r="213" spans="1:8">
      <c r="A213" s="18" t="s">
        <v>28</v>
      </c>
      <c r="B213" s="37" t="s">
        <v>163</v>
      </c>
      <c r="C213" s="37" t="s">
        <v>105</v>
      </c>
      <c r="D213" s="37" t="s">
        <v>14</v>
      </c>
      <c r="E213" s="37" t="s">
        <v>182</v>
      </c>
      <c r="F213" s="35">
        <v>800</v>
      </c>
      <c r="G213" s="25">
        <v>14608.9</v>
      </c>
      <c r="H213" s="5">
        <v>15353.9</v>
      </c>
    </row>
    <row r="214" spans="1:8" ht="39.75" customHeight="1">
      <c r="A214" s="22" t="s">
        <v>170</v>
      </c>
      <c r="B214" s="37" t="s">
        <v>163</v>
      </c>
      <c r="C214" s="37" t="s">
        <v>105</v>
      </c>
      <c r="D214" s="37" t="s">
        <v>14</v>
      </c>
      <c r="E214" s="37" t="s">
        <v>183</v>
      </c>
      <c r="G214" s="25">
        <f>SUM(G215)</f>
        <v>4918.7</v>
      </c>
      <c r="H214" s="25">
        <f>SUM(H215)</f>
        <v>5169.6000000000004</v>
      </c>
    </row>
    <row r="215" spans="1:8" ht="30">
      <c r="A215" s="15" t="s">
        <v>27</v>
      </c>
      <c r="B215" s="37" t="s">
        <v>163</v>
      </c>
      <c r="C215" s="37" t="s">
        <v>105</v>
      </c>
      <c r="D215" s="37" t="s">
        <v>14</v>
      </c>
      <c r="E215" s="37" t="s">
        <v>183</v>
      </c>
      <c r="F215" s="35">
        <v>200</v>
      </c>
      <c r="G215" s="25">
        <v>4918.7</v>
      </c>
      <c r="H215" s="5">
        <v>5169.6000000000004</v>
      </c>
    </row>
    <row r="216" spans="1:8" ht="30">
      <c r="A216" s="11" t="s">
        <v>184</v>
      </c>
      <c r="B216" s="37" t="s">
        <v>163</v>
      </c>
      <c r="C216" s="37" t="s">
        <v>105</v>
      </c>
      <c r="D216" s="37" t="s">
        <v>14</v>
      </c>
      <c r="E216" s="37" t="s">
        <v>185</v>
      </c>
      <c r="G216" s="25">
        <f>SUM(G217)</f>
        <v>12717.1</v>
      </c>
      <c r="H216" s="25">
        <f>SUM(H217)</f>
        <v>13365.7</v>
      </c>
    </row>
    <row r="217" spans="1:8" ht="30">
      <c r="A217" s="15" t="s">
        <v>27</v>
      </c>
      <c r="B217" s="37" t="s">
        <v>163</v>
      </c>
      <c r="C217" s="37" t="s">
        <v>105</v>
      </c>
      <c r="D217" s="37" t="s">
        <v>14</v>
      </c>
      <c r="E217" s="37" t="s">
        <v>185</v>
      </c>
      <c r="F217" s="35">
        <v>200</v>
      </c>
      <c r="G217" s="25">
        <v>12717.1</v>
      </c>
      <c r="H217" s="5">
        <v>13365.7</v>
      </c>
    </row>
    <row r="218" spans="1:8" ht="60">
      <c r="A218" s="11" t="s">
        <v>167</v>
      </c>
      <c r="B218" s="37" t="s">
        <v>163</v>
      </c>
      <c r="C218" s="37" t="s">
        <v>105</v>
      </c>
      <c r="D218" s="37" t="s">
        <v>14</v>
      </c>
      <c r="E218" s="37" t="s">
        <v>186</v>
      </c>
      <c r="G218" s="25">
        <f>SUM(G219)</f>
        <v>2522.4</v>
      </c>
      <c r="H218" s="25">
        <f>SUM(H219)</f>
        <v>2651</v>
      </c>
    </row>
    <row r="219" spans="1:8" ht="30">
      <c r="A219" s="15" t="s">
        <v>27</v>
      </c>
      <c r="B219" s="37" t="s">
        <v>163</v>
      </c>
      <c r="C219" s="37" t="s">
        <v>105</v>
      </c>
      <c r="D219" s="37" t="s">
        <v>14</v>
      </c>
      <c r="E219" s="37" t="s">
        <v>186</v>
      </c>
      <c r="F219" s="35">
        <v>200</v>
      </c>
      <c r="G219" s="25">
        <v>2522.4</v>
      </c>
      <c r="H219" s="5">
        <v>2651</v>
      </c>
    </row>
    <row r="220" spans="1:8" ht="60">
      <c r="A220" s="11" t="s">
        <v>169</v>
      </c>
      <c r="B220" s="37" t="s">
        <v>163</v>
      </c>
      <c r="C220" s="37" t="s">
        <v>105</v>
      </c>
      <c r="D220" s="37" t="s">
        <v>14</v>
      </c>
      <c r="E220" s="37" t="s">
        <v>187</v>
      </c>
      <c r="G220" s="25">
        <f>SUM(G221)</f>
        <v>1051</v>
      </c>
      <c r="H220" s="25">
        <f>SUM(H221)</f>
        <v>1104.5999999999999</v>
      </c>
    </row>
    <row r="221" spans="1:8" ht="30">
      <c r="A221" s="15" t="s">
        <v>27</v>
      </c>
      <c r="B221" s="37" t="s">
        <v>163</v>
      </c>
      <c r="C221" s="37" t="s">
        <v>105</v>
      </c>
      <c r="D221" s="37" t="s">
        <v>14</v>
      </c>
      <c r="E221" s="37" t="s">
        <v>187</v>
      </c>
      <c r="F221" s="35">
        <v>200</v>
      </c>
      <c r="G221" s="25">
        <v>1051</v>
      </c>
      <c r="H221" s="5">
        <v>1104.5999999999999</v>
      </c>
    </row>
    <row r="222" spans="1:8">
      <c r="A222" s="11" t="s">
        <v>171</v>
      </c>
      <c r="B222" s="37" t="s">
        <v>163</v>
      </c>
      <c r="C222" s="37" t="s">
        <v>105</v>
      </c>
      <c r="D222" s="37" t="s">
        <v>17</v>
      </c>
      <c r="E222" s="37"/>
      <c r="G222" s="25">
        <f>SUM(G223+G228)</f>
        <v>25950.5</v>
      </c>
      <c r="H222" s="5">
        <f>SUM(H223+H228)</f>
        <v>26049.9</v>
      </c>
    </row>
    <row r="223" spans="1:8">
      <c r="A223" s="11" t="s">
        <v>18</v>
      </c>
      <c r="B223" s="37" t="s">
        <v>163</v>
      </c>
      <c r="C223" s="37" t="s">
        <v>105</v>
      </c>
      <c r="D223" s="37" t="s">
        <v>17</v>
      </c>
      <c r="E223" s="37" t="s">
        <v>19</v>
      </c>
      <c r="G223" s="25">
        <f>SUM(G224+G226)</f>
        <v>11846.800000000001</v>
      </c>
      <c r="H223" s="5">
        <f>SUM(H224+H226)</f>
        <v>11946.2</v>
      </c>
    </row>
    <row r="224" spans="1:8" ht="45">
      <c r="A224" s="11" t="s">
        <v>172</v>
      </c>
      <c r="B224" s="37" t="s">
        <v>163</v>
      </c>
      <c r="C224" s="37" t="s">
        <v>105</v>
      </c>
      <c r="D224" s="37" t="s">
        <v>17</v>
      </c>
      <c r="E224" s="37" t="s">
        <v>188</v>
      </c>
      <c r="G224" s="25">
        <f>SUM(G225)</f>
        <v>9898.6</v>
      </c>
      <c r="H224" s="25">
        <f>SUM(H225)</f>
        <v>9898.6</v>
      </c>
    </row>
    <row r="225" spans="1:8">
      <c r="A225" s="18" t="s">
        <v>28</v>
      </c>
      <c r="B225" s="37" t="s">
        <v>163</v>
      </c>
      <c r="C225" s="37" t="s">
        <v>105</v>
      </c>
      <c r="D225" s="37" t="s">
        <v>17</v>
      </c>
      <c r="E225" s="37" t="s">
        <v>188</v>
      </c>
      <c r="F225" s="35">
        <v>800</v>
      </c>
      <c r="G225" s="25">
        <v>9898.6</v>
      </c>
      <c r="H225" s="5">
        <v>9898.6</v>
      </c>
    </row>
    <row r="226" spans="1:8" ht="60">
      <c r="A226" s="11" t="s">
        <v>173</v>
      </c>
      <c r="B226" s="37" t="s">
        <v>163</v>
      </c>
      <c r="C226" s="37" t="s">
        <v>105</v>
      </c>
      <c r="D226" s="37" t="s">
        <v>17</v>
      </c>
      <c r="E226" s="37" t="s">
        <v>189</v>
      </c>
      <c r="G226" s="25">
        <f>SUM(G227)</f>
        <v>1948.2</v>
      </c>
      <c r="H226" s="25">
        <f>SUM(H227)</f>
        <v>2047.6</v>
      </c>
    </row>
    <row r="227" spans="1:8">
      <c r="A227" s="18" t="s">
        <v>28</v>
      </c>
      <c r="B227" s="37" t="s">
        <v>163</v>
      </c>
      <c r="C227" s="37" t="s">
        <v>105</v>
      </c>
      <c r="D227" s="37" t="s">
        <v>17</v>
      </c>
      <c r="E227" s="37" t="s">
        <v>189</v>
      </c>
      <c r="F227" s="35">
        <v>800</v>
      </c>
      <c r="G227" s="25">
        <v>1948.2</v>
      </c>
      <c r="H227" s="5">
        <v>2047.6</v>
      </c>
    </row>
    <row r="228" spans="1:8" ht="30">
      <c r="A228" s="22" t="s">
        <v>56</v>
      </c>
      <c r="B228" s="37" t="s">
        <v>163</v>
      </c>
      <c r="C228" s="37" t="s">
        <v>105</v>
      </c>
      <c r="D228" s="37" t="s">
        <v>17</v>
      </c>
      <c r="E228" s="37" t="s">
        <v>58</v>
      </c>
      <c r="G228" s="25">
        <v>14103.7</v>
      </c>
      <c r="H228" s="5">
        <v>14103.7</v>
      </c>
    </row>
    <row r="229" spans="1:8" ht="184.5" customHeight="1">
      <c r="A229" s="53" t="s">
        <v>298</v>
      </c>
      <c r="B229" s="37" t="s">
        <v>163</v>
      </c>
      <c r="C229" s="37" t="s">
        <v>105</v>
      </c>
      <c r="D229" s="37" t="s">
        <v>17</v>
      </c>
      <c r="E229" s="37" t="s">
        <v>190</v>
      </c>
      <c r="G229" s="25">
        <f>SUM(G230)</f>
        <v>14103.7</v>
      </c>
      <c r="H229" s="25">
        <f>SUM(H230)</f>
        <v>14103.7</v>
      </c>
    </row>
    <row r="230" spans="1:8">
      <c r="A230" s="18" t="s">
        <v>28</v>
      </c>
      <c r="B230" s="37" t="s">
        <v>163</v>
      </c>
      <c r="C230" s="37" t="s">
        <v>105</v>
      </c>
      <c r="D230" s="37" t="s">
        <v>17</v>
      </c>
      <c r="E230" s="37" t="s">
        <v>190</v>
      </c>
      <c r="F230" s="35">
        <v>800</v>
      </c>
      <c r="G230" s="25">
        <v>14103.7</v>
      </c>
      <c r="H230" s="5">
        <v>14103.7</v>
      </c>
    </row>
    <row r="231" spans="1:8">
      <c r="A231" s="11" t="s">
        <v>106</v>
      </c>
      <c r="B231" s="37" t="s">
        <v>163</v>
      </c>
      <c r="C231" s="37" t="s">
        <v>105</v>
      </c>
      <c r="D231" s="37" t="s">
        <v>24</v>
      </c>
      <c r="E231" s="37"/>
      <c r="G231" s="25">
        <f>SUM(G232+G241)</f>
        <v>214804.6</v>
      </c>
      <c r="H231" s="5">
        <f>SUM(H232)</f>
        <v>194114.59999999998</v>
      </c>
    </row>
    <row r="232" spans="1:8">
      <c r="A232" s="11" t="s">
        <v>18</v>
      </c>
      <c r="B232" s="37" t="s">
        <v>163</v>
      </c>
      <c r="C232" s="37" t="s">
        <v>105</v>
      </c>
      <c r="D232" s="37" t="s">
        <v>24</v>
      </c>
      <c r="E232" s="37" t="s">
        <v>19</v>
      </c>
      <c r="G232" s="25">
        <f>SUM(G233+G235+G237+G239)</f>
        <v>184804.6</v>
      </c>
      <c r="H232" s="5">
        <f>SUM(H233+H235+H237+H239)</f>
        <v>194114.59999999998</v>
      </c>
    </row>
    <row r="233" spans="1:8" ht="30">
      <c r="A233" s="19" t="s">
        <v>174</v>
      </c>
      <c r="B233" s="37" t="s">
        <v>163</v>
      </c>
      <c r="C233" s="37" t="s">
        <v>105</v>
      </c>
      <c r="D233" s="37" t="s">
        <v>24</v>
      </c>
      <c r="E233" s="37" t="s">
        <v>191</v>
      </c>
      <c r="G233" s="25">
        <f>SUM(G234)</f>
        <v>56883</v>
      </c>
      <c r="H233" s="25">
        <f>SUM(H234)</f>
        <v>59669</v>
      </c>
    </row>
    <row r="234" spans="1:8" ht="30">
      <c r="A234" s="15" t="s">
        <v>27</v>
      </c>
      <c r="B234" s="37" t="s">
        <v>163</v>
      </c>
      <c r="C234" s="37" t="s">
        <v>105</v>
      </c>
      <c r="D234" s="37" t="s">
        <v>24</v>
      </c>
      <c r="E234" s="37" t="s">
        <v>191</v>
      </c>
      <c r="F234" s="35">
        <v>200</v>
      </c>
      <c r="G234" s="25">
        <v>56883</v>
      </c>
      <c r="H234" s="5">
        <v>59669</v>
      </c>
    </row>
    <row r="235" spans="1:8" ht="60" customHeight="1">
      <c r="A235" s="29" t="s">
        <v>175</v>
      </c>
      <c r="B235" s="37" t="s">
        <v>163</v>
      </c>
      <c r="C235" s="37" t="s">
        <v>105</v>
      </c>
      <c r="D235" s="37" t="s">
        <v>24</v>
      </c>
      <c r="E235" s="37" t="s">
        <v>192</v>
      </c>
      <c r="G235" s="25">
        <f>SUM(G236)</f>
        <v>56757.2</v>
      </c>
      <c r="H235" s="25">
        <f>SUM(H236)</f>
        <v>59651.8</v>
      </c>
    </row>
    <row r="236" spans="1:8">
      <c r="A236" s="18" t="s">
        <v>28</v>
      </c>
      <c r="B236" s="37" t="s">
        <v>163</v>
      </c>
      <c r="C236" s="37" t="s">
        <v>105</v>
      </c>
      <c r="D236" s="37" t="s">
        <v>24</v>
      </c>
      <c r="E236" s="37" t="s">
        <v>192</v>
      </c>
      <c r="F236" s="35">
        <v>800</v>
      </c>
      <c r="G236" s="25">
        <v>56757.2</v>
      </c>
      <c r="H236" s="5">
        <v>59651.8</v>
      </c>
    </row>
    <row r="237" spans="1:8" ht="69.75" customHeight="1">
      <c r="A237" s="11" t="s">
        <v>193</v>
      </c>
      <c r="B237" s="37" t="s">
        <v>163</v>
      </c>
      <c r="C237" s="37" t="s">
        <v>105</v>
      </c>
      <c r="D237" s="37" t="s">
        <v>24</v>
      </c>
      <c r="E237" s="37" t="s">
        <v>194</v>
      </c>
      <c r="G237" s="25">
        <f>SUM(G238)</f>
        <v>41450.5</v>
      </c>
      <c r="H237" s="25">
        <f>SUM(H238)</f>
        <v>43564.5</v>
      </c>
    </row>
    <row r="238" spans="1:8">
      <c r="A238" s="18" t="s">
        <v>28</v>
      </c>
      <c r="B238" s="37" t="s">
        <v>163</v>
      </c>
      <c r="C238" s="37" t="s">
        <v>105</v>
      </c>
      <c r="D238" s="37" t="s">
        <v>24</v>
      </c>
      <c r="E238" s="37" t="s">
        <v>194</v>
      </c>
      <c r="F238" s="35">
        <v>800</v>
      </c>
      <c r="G238" s="25">
        <v>41450.5</v>
      </c>
      <c r="H238" s="5">
        <v>43564.5</v>
      </c>
    </row>
    <row r="239" spans="1:8" ht="30">
      <c r="A239" s="11" t="s">
        <v>176</v>
      </c>
      <c r="B239" s="37" t="s">
        <v>163</v>
      </c>
      <c r="C239" s="37" t="s">
        <v>105</v>
      </c>
      <c r="D239" s="37" t="s">
        <v>24</v>
      </c>
      <c r="E239" s="37" t="s">
        <v>195</v>
      </c>
      <c r="G239" s="25">
        <f>SUM(G240)</f>
        <v>29713.9</v>
      </c>
      <c r="H239" s="25">
        <f>SUM(H240)</f>
        <v>31229.3</v>
      </c>
    </row>
    <row r="240" spans="1:8" ht="30">
      <c r="A240" s="15" t="s">
        <v>27</v>
      </c>
      <c r="B240" s="37" t="s">
        <v>163</v>
      </c>
      <c r="C240" s="37" t="s">
        <v>105</v>
      </c>
      <c r="D240" s="37" t="s">
        <v>24</v>
      </c>
      <c r="E240" s="37" t="s">
        <v>195</v>
      </c>
      <c r="F240" s="35">
        <v>200</v>
      </c>
      <c r="G240" s="25">
        <v>29713.9</v>
      </c>
      <c r="H240" s="5">
        <v>31229.3</v>
      </c>
    </row>
    <row r="241" spans="1:249">
      <c r="A241" s="15" t="s">
        <v>69</v>
      </c>
      <c r="B241" s="37" t="s">
        <v>163</v>
      </c>
      <c r="C241" s="37" t="s">
        <v>105</v>
      </c>
      <c r="D241" s="37" t="s">
        <v>24</v>
      </c>
      <c r="E241" s="37" t="s">
        <v>70</v>
      </c>
      <c r="G241" s="25">
        <v>30000</v>
      </c>
    </row>
    <row r="242" spans="1:249" ht="45">
      <c r="A242" s="15" t="s">
        <v>196</v>
      </c>
      <c r="B242" s="30" t="s">
        <v>163</v>
      </c>
      <c r="C242" s="31" t="s">
        <v>105</v>
      </c>
      <c r="D242" s="30" t="s">
        <v>24</v>
      </c>
      <c r="E242" s="47" t="s">
        <v>197</v>
      </c>
      <c r="G242" s="25">
        <v>30000</v>
      </c>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2"/>
      <c r="BQ242" s="2"/>
      <c r="BR242" s="2"/>
      <c r="BS242" s="2"/>
      <c r="BT242" s="2"/>
      <c r="BU242" s="2"/>
      <c r="BV242" s="2"/>
      <c r="BW242" s="2"/>
      <c r="BX242" s="2"/>
      <c r="BY242" s="2"/>
      <c r="BZ242" s="2"/>
      <c r="CA242" s="2"/>
      <c r="CB242" s="2"/>
      <c r="CC242" s="2"/>
      <c r="CD242" s="2"/>
      <c r="CE242" s="2"/>
      <c r="CF242" s="2"/>
      <c r="CG242" s="2"/>
      <c r="CH242" s="2"/>
      <c r="CI242" s="2"/>
      <c r="CJ242" s="2"/>
      <c r="CK242" s="2"/>
      <c r="CL242" s="2"/>
      <c r="CM242" s="2"/>
      <c r="CN242" s="2"/>
      <c r="CO242" s="2"/>
      <c r="CP242" s="2"/>
      <c r="CQ242" s="2"/>
      <c r="CR242" s="2"/>
      <c r="CS242" s="2"/>
      <c r="CT242" s="2"/>
      <c r="CU242" s="2"/>
      <c r="CV242" s="2"/>
      <c r="CW242" s="2"/>
      <c r="CX242" s="2"/>
      <c r="CY242" s="2"/>
      <c r="CZ242" s="2"/>
      <c r="DA242" s="2"/>
      <c r="DB242" s="2"/>
      <c r="DC242" s="2"/>
      <c r="DD242" s="2"/>
      <c r="DE242" s="2"/>
      <c r="DF242" s="2"/>
      <c r="DG242" s="2"/>
      <c r="DH242" s="2"/>
      <c r="DI242" s="2"/>
      <c r="DJ242" s="2"/>
      <c r="DK242" s="2"/>
      <c r="DL242" s="2"/>
      <c r="DM242" s="2"/>
      <c r="DN242" s="2"/>
      <c r="DO242" s="2"/>
      <c r="DP242" s="2"/>
      <c r="DQ242" s="2"/>
      <c r="DR242" s="2"/>
      <c r="DS242" s="2"/>
      <c r="DT242" s="2"/>
      <c r="DU242" s="2"/>
      <c r="DV242" s="2"/>
      <c r="DW242" s="2"/>
      <c r="DX242" s="2"/>
      <c r="DY242" s="2"/>
      <c r="DZ242" s="2"/>
      <c r="EA242" s="2"/>
      <c r="EB242" s="2"/>
      <c r="EC242" s="2"/>
      <c r="ED242" s="2"/>
      <c r="EE242" s="2"/>
      <c r="EF242" s="2"/>
      <c r="EG242" s="2"/>
      <c r="EH242" s="2"/>
      <c r="EI242" s="2"/>
      <c r="EJ242" s="2"/>
      <c r="EK242" s="2"/>
      <c r="EL242" s="2"/>
      <c r="EM242" s="2"/>
      <c r="EN242" s="2"/>
      <c r="EO242" s="2"/>
      <c r="EP242" s="2"/>
      <c r="EQ242" s="2"/>
      <c r="ER242" s="2"/>
      <c r="ES242" s="2"/>
      <c r="ET242" s="2"/>
      <c r="EU242" s="2"/>
      <c r="EV242" s="2"/>
      <c r="EW242" s="2"/>
      <c r="EX242" s="2"/>
      <c r="EY242" s="2"/>
      <c r="EZ242" s="2"/>
      <c r="FA242" s="2"/>
      <c r="FB242" s="2"/>
      <c r="FC242" s="2"/>
      <c r="FD242" s="2"/>
      <c r="FE242" s="2"/>
      <c r="FF242" s="2"/>
      <c r="FG242" s="2"/>
      <c r="FH242" s="2"/>
      <c r="FI242" s="2"/>
      <c r="FJ242" s="2"/>
      <c r="FK242" s="2"/>
      <c r="FL242" s="2"/>
      <c r="FM242" s="2"/>
      <c r="FN242" s="2"/>
      <c r="FO242" s="2"/>
      <c r="FP242" s="2"/>
      <c r="FQ242" s="2"/>
      <c r="FR242" s="2"/>
      <c r="FS242" s="2"/>
      <c r="FT242" s="2"/>
      <c r="FU242" s="2"/>
      <c r="FV242" s="2"/>
      <c r="FW242" s="2"/>
      <c r="FX242" s="2"/>
      <c r="FY242" s="2"/>
      <c r="FZ242" s="2"/>
      <c r="GA242" s="2"/>
      <c r="GB242" s="2"/>
      <c r="GC242" s="2"/>
      <c r="GD242" s="2"/>
      <c r="GE242" s="2"/>
      <c r="GF242" s="2"/>
      <c r="GG242" s="2"/>
      <c r="GH242" s="2"/>
      <c r="GI242" s="2"/>
      <c r="GJ242" s="2"/>
      <c r="GK242" s="2"/>
      <c r="GL242" s="2"/>
      <c r="GM242" s="2"/>
      <c r="GN242" s="2"/>
      <c r="GO242" s="2"/>
      <c r="GP242" s="2"/>
      <c r="GQ242" s="2"/>
      <c r="GR242" s="2"/>
      <c r="GS242" s="2"/>
      <c r="GT242" s="2"/>
      <c r="GU242" s="2"/>
      <c r="GV242" s="2"/>
      <c r="GW242" s="2"/>
      <c r="GX242" s="2"/>
      <c r="GY242" s="2"/>
      <c r="GZ242" s="2"/>
      <c r="HA242" s="2"/>
      <c r="HB242" s="2"/>
      <c r="HC242" s="2"/>
      <c r="HD242" s="2"/>
      <c r="HE242" s="2"/>
      <c r="HF242" s="2"/>
      <c r="HG242" s="2"/>
      <c r="HH242" s="2"/>
      <c r="HI242" s="2"/>
      <c r="HJ242" s="2"/>
      <c r="HK242" s="2"/>
      <c r="HL242" s="2"/>
      <c r="HM242" s="2"/>
      <c r="HN242" s="2"/>
      <c r="HO242" s="2"/>
      <c r="HP242" s="2"/>
      <c r="HQ242" s="2"/>
      <c r="HR242" s="2"/>
      <c r="HS242" s="2"/>
      <c r="HT242" s="2"/>
      <c r="HU242" s="2"/>
      <c r="HV242" s="2"/>
      <c r="HW242" s="2"/>
      <c r="HX242" s="2"/>
      <c r="HY242" s="2"/>
      <c r="HZ242" s="2"/>
      <c r="IA242" s="2"/>
      <c r="IB242" s="2"/>
      <c r="IC242" s="2"/>
      <c r="ID242" s="2"/>
      <c r="IE242" s="2"/>
      <c r="IF242" s="2"/>
      <c r="IG242" s="2"/>
      <c r="IH242" s="2"/>
      <c r="II242" s="2"/>
      <c r="IJ242" s="2"/>
      <c r="IK242" s="2"/>
      <c r="IL242" s="2"/>
      <c r="IM242" s="2"/>
      <c r="IN242" s="2"/>
      <c r="IO242" s="2"/>
    </row>
    <row r="243" spans="1:249" ht="30">
      <c r="A243" s="15" t="s">
        <v>27</v>
      </c>
      <c r="B243" s="30" t="s">
        <v>163</v>
      </c>
      <c r="C243" s="31" t="s">
        <v>105</v>
      </c>
      <c r="D243" s="30" t="s">
        <v>24</v>
      </c>
      <c r="E243" s="47" t="s">
        <v>197</v>
      </c>
      <c r="F243" s="35">
        <v>200</v>
      </c>
      <c r="G243" s="25">
        <v>30000</v>
      </c>
    </row>
    <row r="244" spans="1:249" ht="30">
      <c r="A244" s="11" t="s">
        <v>111</v>
      </c>
      <c r="B244" s="37" t="s">
        <v>163</v>
      </c>
      <c r="C244" s="37" t="s">
        <v>105</v>
      </c>
      <c r="D244" s="37" t="s">
        <v>105</v>
      </c>
      <c r="E244" s="37"/>
      <c r="G244" s="5">
        <f>SUM(G245)</f>
        <v>29942.400000000001</v>
      </c>
      <c r="H244" s="5">
        <f>SUM(H245)</f>
        <v>31438.399999999998</v>
      </c>
    </row>
    <row r="245" spans="1:249">
      <c r="A245" s="11" t="s">
        <v>18</v>
      </c>
      <c r="B245" s="37" t="s">
        <v>163</v>
      </c>
      <c r="C245" s="37" t="s">
        <v>105</v>
      </c>
      <c r="D245" s="37" t="s">
        <v>105</v>
      </c>
      <c r="E245" s="37" t="s">
        <v>19</v>
      </c>
      <c r="G245" s="5">
        <f>SUM(G246)</f>
        <v>29942.400000000001</v>
      </c>
      <c r="H245" s="5">
        <f>SUM(H246)</f>
        <v>31438.399999999998</v>
      </c>
    </row>
    <row r="246" spans="1:249" ht="45">
      <c r="A246" s="21" t="s">
        <v>52</v>
      </c>
      <c r="B246" s="37" t="s">
        <v>163</v>
      </c>
      <c r="C246" s="37" t="s">
        <v>105</v>
      </c>
      <c r="D246" s="37" t="s">
        <v>105</v>
      </c>
      <c r="E246" s="37" t="s">
        <v>53</v>
      </c>
      <c r="G246" s="5">
        <f>SUM(G247:G249)</f>
        <v>29942.400000000001</v>
      </c>
      <c r="H246" s="5">
        <f>SUM(H247:H249)</f>
        <v>31438.399999999998</v>
      </c>
    </row>
    <row r="247" spans="1:249" ht="90">
      <c r="A247" s="15" t="s">
        <v>22</v>
      </c>
      <c r="B247" s="37" t="s">
        <v>163</v>
      </c>
      <c r="C247" s="37" t="s">
        <v>105</v>
      </c>
      <c r="D247" s="37" t="s">
        <v>105</v>
      </c>
      <c r="E247" s="37" t="s">
        <v>53</v>
      </c>
      <c r="F247" s="35">
        <v>100</v>
      </c>
      <c r="G247" s="5">
        <v>27619.7</v>
      </c>
      <c r="H247" s="5">
        <v>29000.799999999999</v>
      </c>
    </row>
    <row r="248" spans="1:249" ht="30">
      <c r="A248" s="15" t="s">
        <v>27</v>
      </c>
      <c r="B248" s="37" t="s">
        <v>163</v>
      </c>
      <c r="C248" s="37" t="s">
        <v>105</v>
      </c>
      <c r="D248" s="37" t="s">
        <v>105</v>
      </c>
      <c r="E248" s="37" t="s">
        <v>53</v>
      </c>
      <c r="F248" s="35">
        <v>200</v>
      </c>
      <c r="G248" s="5">
        <v>2252.6999999999998</v>
      </c>
      <c r="H248" s="5">
        <v>2367.6</v>
      </c>
    </row>
    <row r="249" spans="1:249">
      <c r="A249" s="18" t="s">
        <v>28</v>
      </c>
      <c r="B249" s="37" t="s">
        <v>163</v>
      </c>
      <c r="C249" s="37" t="s">
        <v>105</v>
      </c>
      <c r="D249" s="37" t="s">
        <v>105</v>
      </c>
      <c r="E249" s="37" t="s">
        <v>53</v>
      </c>
      <c r="F249" s="35">
        <v>800</v>
      </c>
      <c r="G249" s="5">
        <v>70</v>
      </c>
      <c r="H249" s="5">
        <v>70</v>
      </c>
    </row>
    <row r="250" spans="1:249" ht="15.75">
      <c r="A250" s="28" t="s">
        <v>144</v>
      </c>
      <c r="B250" s="37" t="s">
        <v>163</v>
      </c>
      <c r="C250" s="37" t="s">
        <v>101</v>
      </c>
      <c r="D250" s="37" t="s">
        <v>15</v>
      </c>
      <c r="E250" s="37"/>
      <c r="G250" s="25">
        <f>SUM(G251)</f>
        <v>420.4</v>
      </c>
      <c r="H250" s="5">
        <f>SUM(H251)</f>
        <v>441.8</v>
      </c>
    </row>
    <row r="251" spans="1:249" ht="98.25" customHeight="1">
      <c r="A251" s="11" t="s">
        <v>149</v>
      </c>
      <c r="B251" s="37" t="s">
        <v>163</v>
      </c>
      <c r="C251" s="37" t="s">
        <v>101</v>
      </c>
      <c r="D251" s="37" t="s">
        <v>17</v>
      </c>
      <c r="E251" s="37" t="s">
        <v>150</v>
      </c>
      <c r="G251" s="25">
        <f>SUM(G252)</f>
        <v>420.4</v>
      </c>
      <c r="H251" s="25">
        <f>SUM(H252)</f>
        <v>441.8</v>
      </c>
    </row>
    <row r="252" spans="1:249">
      <c r="A252" s="18" t="s">
        <v>28</v>
      </c>
      <c r="B252" s="37" t="s">
        <v>163</v>
      </c>
      <c r="C252" s="37" t="s">
        <v>101</v>
      </c>
      <c r="D252" s="37" t="s">
        <v>17</v>
      </c>
      <c r="E252" s="37" t="s">
        <v>150</v>
      </c>
      <c r="F252" s="35">
        <v>800</v>
      </c>
      <c r="G252" s="25">
        <v>420.4</v>
      </c>
      <c r="H252" s="5">
        <v>441.8</v>
      </c>
    </row>
    <row r="253" spans="1:249">
      <c r="A253" s="22"/>
      <c r="B253" s="37"/>
      <c r="C253" s="37"/>
      <c r="D253" s="37"/>
      <c r="E253" s="37"/>
    </row>
    <row r="254" spans="1:249" ht="42.75">
      <c r="A254" s="12" t="s">
        <v>198</v>
      </c>
      <c r="B254" s="40" t="s">
        <v>199</v>
      </c>
      <c r="C254" s="40"/>
      <c r="D254" s="40"/>
      <c r="E254" s="40"/>
      <c r="F254" s="48"/>
      <c r="G254" s="13">
        <f>SUM(G255+G260)</f>
        <v>45021.8</v>
      </c>
      <c r="H254" s="13">
        <f>SUM(H255+H260)</f>
        <v>47300.9</v>
      </c>
    </row>
    <row r="255" spans="1:249">
      <c r="A255" s="11" t="s">
        <v>13</v>
      </c>
      <c r="B255" s="37" t="s">
        <v>199</v>
      </c>
      <c r="C255" s="37" t="s">
        <v>14</v>
      </c>
      <c r="D255" s="37" t="s">
        <v>15</v>
      </c>
      <c r="E255" s="40"/>
      <c r="G255" s="5">
        <v>10</v>
      </c>
      <c r="H255" s="5">
        <v>10</v>
      </c>
    </row>
    <row r="256" spans="1:249">
      <c r="A256" s="11" t="s">
        <v>33</v>
      </c>
      <c r="B256" s="37" t="s">
        <v>199</v>
      </c>
      <c r="C256" s="37" t="s">
        <v>14</v>
      </c>
      <c r="D256" s="37" t="s">
        <v>34</v>
      </c>
      <c r="E256" s="37"/>
      <c r="G256" s="5">
        <v>10</v>
      </c>
      <c r="H256" s="5">
        <v>10</v>
      </c>
    </row>
    <row r="257" spans="1:8">
      <c r="A257" s="11" t="s">
        <v>18</v>
      </c>
      <c r="B257" s="37" t="s">
        <v>199</v>
      </c>
      <c r="C257" s="37" t="s">
        <v>14</v>
      </c>
      <c r="D257" s="37" t="s">
        <v>34</v>
      </c>
      <c r="E257" s="37" t="s">
        <v>19</v>
      </c>
      <c r="G257" s="5">
        <v>10</v>
      </c>
      <c r="H257" s="5">
        <v>10</v>
      </c>
    </row>
    <row r="258" spans="1:8" ht="30">
      <c r="A258" s="11" t="s">
        <v>67</v>
      </c>
      <c r="B258" s="37" t="s">
        <v>199</v>
      </c>
      <c r="C258" s="37" t="s">
        <v>14</v>
      </c>
      <c r="D258" s="37" t="s">
        <v>34</v>
      </c>
      <c r="E258" s="37" t="s">
        <v>68</v>
      </c>
      <c r="G258" s="5">
        <v>10</v>
      </c>
      <c r="H258" s="5">
        <v>10</v>
      </c>
    </row>
    <row r="259" spans="1:8">
      <c r="A259" s="18" t="s">
        <v>28</v>
      </c>
      <c r="B259" s="37" t="s">
        <v>199</v>
      </c>
      <c r="C259" s="37" t="s">
        <v>14</v>
      </c>
      <c r="D259" s="37" t="s">
        <v>34</v>
      </c>
      <c r="E259" s="37" t="s">
        <v>68</v>
      </c>
      <c r="F259" s="35">
        <v>800</v>
      </c>
      <c r="G259" s="5">
        <v>10</v>
      </c>
      <c r="H259" s="5">
        <v>10</v>
      </c>
    </row>
    <row r="260" spans="1:8" ht="30">
      <c r="A260" s="11" t="s">
        <v>200</v>
      </c>
      <c r="B260" s="37" t="s">
        <v>199</v>
      </c>
      <c r="C260" s="37" t="s">
        <v>24</v>
      </c>
      <c r="D260" s="37" t="s">
        <v>15</v>
      </c>
      <c r="E260" s="37"/>
      <c r="G260" s="5">
        <f>SUM(G261)</f>
        <v>45011.8</v>
      </c>
      <c r="H260" s="5">
        <f>SUM(H261)</f>
        <v>47290.9</v>
      </c>
    </row>
    <row r="261" spans="1:8" ht="51.75" customHeight="1">
      <c r="A261" s="23" t="s">
        <v>201</v>
      </c>
      <c r="B261" s="37" t="s">
        <v>199</v>
      </c>
      <c r="C261" s="37" t="s">
        <v>24</v>
      </c>
      <c r="D261" s="37" t="s">
        <v>94</v>
      </c>
      <c r="E261" s="37"/>
      <c r="G261" s="5">
        <f>SUM(G262+G267)</f>
        <v>45011.8</v>
      </c>
      <c r="H261" s="5">
        <f>SUM(H262+H267)</f>
        <v>47290.9</v>
      </c>
    </row>
    <row r="262" spans="1:8">
      <c r="A262" s="11" t="s">
        <v>18</v>
      </c>
      <c r="B262" s="37" t="s">
        <v>199</v>
      </c>
      <c r="C262" s="37" t="s">
        <v>24</v>
      </c>
      <c r="D262" s="37" t="s">
        <v>94</v>
      </c>
      <c r="E262" s="37" t="s">
        <v>19</v>
      </c>
      <c r="G262" s="5">
        <f>SUM(G263)</f>
        <v>45011.8</v>
      </c>
      <c r="H262" s="5">
        <f>SUM(H263)</f>
        <v>47290.9</v>
      </c>
    </row>
    <row r="263" spans="1:8" ht="30">
      <c r="A263" s="11" t="s">
        <v>202</v>
      </c>
      <c r="B263" s="37" t="s">
        <v>199</v>
      </c>
      <c r="C263" s="46" t="s">
        <v>24</v>
      </c>
      <c r="D263" s="46" t="s">
        <v>94</v>
      </c>
      <c r="E263" s="46" t="s">
        <v>203</v>
      </c>
      <c r="G263" s="5">
        <f>SUM(G264:G266)</f>
        <v>45011.8</v>
      </c>
      <c r="H263" s="5">
        <f>SUM(H264:H266)</f>
        <v>47290.9</v>
      </c>
    </row>
    <row r="264" spans="1:8" ht="90">
      <c r="A264" s="15" t="s">
        <v>22</v>
      </c>
      <c r="B264" s="37" t="s">
        <v>199</v>
      </c>
      <c r="C264" s="46" t="s">
        <v>24</v>
      </c>
      <c r="D264" s="46" t="s">
        <v>94</v>
      </c>
      <c r="E264" s="46" t="s">
        <v>203</v>
      </c>
      <c r="F264" s="35">
        <v>100</v>
      </c>
      <c r="G264" s="5">
        <v>40965.300000000003</v>
      </c>
      <c r="H264" s="5">
        <v>43014.1</v>
      </c>
    </row>
    <row r="265" spans="1:8" ht="30">
      <c r="A265" s="15" t="s">
        <v>27</v>
      </c>
      <c r="B265" s="37" t="s">
        <v>199</v>
      </c>
      <c r="C265" s="46" t="s">
        <v>24</v>
      </c>
      <c r="D265" s="46" t="s">
        <v>94</v>
      </c>
      <c r="E265" s="46" t="s">
        <v>203</v>
      </c>
      <c r="F265" s="35">
        <v>200</v>
      </c>
      <c r="G265" s="5">
        <v>3843.5</v>
      </c>
      <c r="H265" s="5">
        <v>4073.8</v>
      </c>
    </row>
    <row r="266" spans="1:8">
      <c r="A266" s="18" t="s">
        <v>28</v>
      </c>
      <c r="B266" s="37" t="s">
        <v>199</v>
      </c>
      <c r="C266" s="46" t="s">
        <v>24</v>
      </c>
      <c r="D266" s="46" t="s">
        <v>94</v>
      </c>
      <c r="E266" s="46" t="s">
        <v>203</v>
      </c>
      <c r="F266" s="35">
        <v>800</v>
      </c>
      <c r="G266" s="5">
        <v>203</v>
      </c>
      <c r="H266" s="5">
        <v>203</v>
      </c>
    </row>
    <row r="267" spans="1:8" ht="15" hidden="1" customHeight="1">
      <c r="A267" s="11" t="s">
        <v>69</v>
      </c>
      <c r="B267" s="37" t="s">
        <v>199</v>
      </c>
      <c r="C267" s="46" t="s">
        <v>24</v>
      </c>
      <c r="D267" s="46" t="s">
        <v>94</v>
      </c>
      <c r="E267" s="46" t="s">
        <v>70</v>
      </c>
    </row>
    <row r="268" spans="1:8" ht="45" hidden="1" customHeight="1">
      <c r="A268" s="11" t="s">
        <v>204</v>
      </c>
      <c r="B268" s="37" t="s">
        <v>199</v>
      </c>
      <c r="C268" s="37" t="s">
        <v>24</v>
      </c>
      <c r="D268" s="37" t="s">
        <v>94</v>
      </c>
      <c r="E268" s="37" t="s">
        <v>205</v>
      </c>
    </row>
    <row r="269" spans="1:8" ht="45" hidden="1" customHeight="1">
      <c r="A269" s="22" t="s">
        <v>72</v>
      </c>
      <c r="B269" s="37" t="s">
        <v>199</v>
      </c>
      <c r="C269" s="46" t="s">
        <v>24</v>
      </c>
      <c r="D269" s="46" t="s">
        <v>94</v>
      </c>
      <c r="E269" s="37" t="s">
        <v>205</v>
      </c>
      <c r="F269" s="35">
        <v>244</v>
      </c>
    </row>
    <row r="270" spans="1:8" ht="60" hidden="1" customHeight="1">
      <c r="A270" s="19" t="s">
        <v>206</v>
      </c>
      <c r="B270" s="37" t="s">
        <v>199</v>
      </c>
      <c r="C270" s="37" t="s">
        <v>24</v>
      </c>
      <c r="D270" s="37" t="s">
        <v>94</v>
      </c>
      <c r="E270" s="37" t="s">
        <v>207</v>
      </c>
    </row>
    <row r="271" spans="1:8" ht="45" hidden="1" customHeight="1">
      <c r="A271" s="22" t="s">
        <v>72</v>
      </c>
      <c r="B271" s="37" t="s">
        <v>199</v>
      </c>
      <c r="C271" s="37" t="s">
        <v>24</v>
      </c>
      <c r="D271" s="37" t="s">
        <v>94</v>
      </c>
      <c r="E271" s="37" t="s">
        <v>208</v>
      </c>
      <c r="F271" s="35">
        <v>244</v>
      </c>
    </row>
    <row r="272" spans="1:8">
      <c r="A272" s="19"/>
      <c r="B272" s="36"/>
      <c r="C272" s="36"/>
      <c r="D272" s="36"/>
      <c r="E272" s="36"/>
    </row>
    <row r="273" spans="1:9" ht="29.25">
      <c r="A273" s="12" t="s">
        <v>209</v>
      </c>
      <c r="B273" s="40" t="s">
        <v>210</v>
      </c>
      <c r="C273" s="40"/>
      <c r="D273" s="40"/>
      <c r="E273" s="40"/>
      <c r="G273" s="13">
        <f>SUM(G274+G323)</f>
        <v>2304182.5</v>
      </c>
      <c r="H273" s="13">
        <f>SUM(H274+H323)</f>
        <v>2385317.1</v>
      </c>
    </row>
    <row r="274" spans="1:9">
      <c r="A274" s="11" t="s">
        <v>114</v>
      </c>
      <c r="B274" s="37" t="s">
        <v>210</v>
      </c>
      <c r="C274" s="37" t="s">
        <v>115</v>
      </c>
      <c r="D274" s="37" t="s">
        <v>15</v>
      </c>
      <c r="E274" s="37"/>
      <c r="G274" s="5">
        <f>SUM(G275+G286+G299)</f>
        <v>2204725.2000000002</v>
      </c>
      <c r="H274" s="5">
        <f>SUM(H275+H286+H299)</f>
        <v>2276643.1</v>
      </c>
    </row>
    <row r="275" spans="1:9">
      <c r="A275" s="11" t="s">
        <v>211</v>
      </c>
      <c r="B275" s="37" t="s">
        <v>210</v>
      </c>
      <c r="C275" s="37" t="s">
        <v>115</v>
      </c>
      <c r="D275" s="37" t="s">
        <v>14</v>
      </c>
      <c r="E275" s="37"/>
      <c r="G275" s="5">
        <f>SUM(G276+G281)</f>
        <v>865745.5</v>
      </c>
      <c r="H275" s="5">
        <f>SUM(H276+H281)</f>
        <v>917854.3</v>
      </c>
    </row>
    <row r="276" spans="1:9">
      <c r="A276" s="11" t="s">
        <v>18</v>
      </c>
      <c r="B276" s="37" t="s">
        <v>210</v>
      </c>
      <c r="C276" s="37" t="s">
        <v>115</v>
      </c>
      <c r="D276" s="37" t="s">
        <v>14</v>
      </c>
      <c r="E276" s="37" t="s">
        <v>19</v>
      </c>
      <c r="G276" s="5">
        <f>SUM(G277+G279)</f>
        <v>550523</v>
      </c>
      <c r="H276" s="5">
        <f>SUM(H277+H279)</f>
        <v>602631.80000000005</v>
      </c>
    </row>
    <row r="277" spans="1:9">
      <c r="A277" s="1" t="s">
        <v>212</v>
      </c>
      <c r="B277" s="37" t="s">
        <v>210</v>
      </c>
      <c r="C277" s="37" t="s">
        <v>115</v>
      </c>
      <c r="D277" s="37" t="s">
        <v>14</v>
      </c>
      <c r="E277" s="37" t="s">
        <v>213</v>
      </c>
      <c r="G277" s="5">
        <v>550523</v>
      </c>
      <c r="H277" s="5">
        <v>602631.80000000005</v>
      </c>
    </row>
    <row r="278" spans="1:9" ht="45">
      <c r="A278" s="15" t="s">
        <v>84</v>
      </c>
      <c r="B278" s="37" t="s">
        <v>210</v>
      </c>
      <c r="C278" s="37" t="s">
        <v>115</v>
      </c>
      <c r="D278" s="37" t="s">
        <v>14</v>
      </c>
      <c r="E278" s="37" t="s">
        <v>213</v>
      </c>
      <c r="F278" s="35">
        <v>600</v>
      </c>
      <c r="G278" s="5">
        <v>550523</v>
      </c>
      <c r="H278" s="5">
        <v>602631.80000000005</v>
      </c>
    </row>
    <row r="279" spans="1:9" ht="30">
      <c r="A279" s="16" t="s">
        <v>214</v>
      </c>
      <c r="B279" s="37" t="s">
        <v>210</v>
      </c>
      <c r="C279" s="37" t="s">
        <v>115</v>
      </c>
      <c r="D279" s="37" t="s">
        <v>14</v>
      </c>
      <c r="E279" s="37" t="s">
        <v>215</v>
      </c>
    </row>
    <row r="280" spans="1:9" ht="75">
      <c r="A280" s="22" t="s">
        <v>216</v>
      </c>
      <c r="B280" s="37" t="s">
        <v>210</v>
      </c>
      <c r="C280" s="37" t="s">
        <v>115</v>
      </c>
      <c r="D280" s="37" t="s">
        <v>14</v>
      </c>
      <c r="E280" s="37" t="s">
        <v>215</v>
      </c>
      <c r="F280" s="35">
        <v>621</v>
      </c>
    </row>
    <row r="281" spans="1:9" ht="30">
      <c r="A281" s="22" t="s">
        <v>56</v>
      </c>
      <c r="B281" s="37" t="s">
        <v>210</v>
      </c>
      <c r="C281" s="37" t="s">
        <v>115</v>
      </c>
      <c r="D281" s="37" t="s">
        <v>14</v>
      </c>
      <c r="E281" s="37" t="s">
        <v>58</v>
      </c>
      <c r="G281" s="5">
        <f>SUM(G282+G284)</f>
        <v>315222.5</v>
      </c>
      <c r="H281" s="5">
        <f>SUM(H282+H284)</f>
        <v>315222.5</v>
      </c>
      <c r="I281" s="5"/>
    </row>
    <row r="282" spans="1:9" ht="150">
      <c r="A282" s="56" t="s">
        <v>288</v>
      </c>
      <c r="B282" s="37" t="s">
        <v>210</v>
      </c>
      <c r="C282" s="37" t="s">
        <v>115</v>
      </c>
      <c r="D282" s="37" t="s">
        <v>14</v>
      </c>
      <c r="E282" s="37" t="s">
        <v>217</v>
      </c>
      <c r="G282" s="5">
        <v>292899.90000000002</v>
      </c>
      <c r="H282" s="5">
        <v>292899.90000000002</v>
      </c>
    </row>
    <row r="283" spans="1:9" ht="45">
      <c r="A283" s="15" t="s">
        <v>84</v>
      </c>
      <c r="B283" s="37" t="s">
        <v>210</v>
      </c>
      <c r="C283" s="37" t="s">
        <v>115</v>
      </c>
      <c r="D283" s="37" t="s">
        <v>14</v>
      </c>
      <c r="E283" s="37" t="s">
        <v>217</v>
      </c>
      <c r="F283" s="35">
        <v>600</v>
      </c>
      <c r="G283" s="5">
        <v>292899.90000000002</v>
      </c>
      <c r="H283" s="5">
        <v>292899.90000000002</v>
      </c>
    </row>
    <row r="284" spans="1:9" ht="75">
      <c r="A284" s="22" t="s">
        <v>218</v>
      </c>
      <c r="B284" s="37" t="s">
        <v>210</v>
      </c>
      <c r="C284" s="37" t="s">
        <v>115</v>
      </c>
      <c r="D284" s="37" t="s">
        <v>14</v>
      </c>
      <c r="E284" s="37" t="s">
        <v>219</v>
      </c>
      <c r="G284" s="5">
        <v>22322.6</v>
      </c>
      <c r="H284" s="5">
        <v>22322.6</v>
      </c>
    </row>
    <row r="285" spans="1:9">
      <c r="A285" s="18" t="s">
        <v>28</v>
      </c>
      <c r="B285" s="37" t="s">
        <v>210</v>
      </c>
      <c r="C285" s="37" t="s">
        <v>115</v>
      </c>
      <c r="D285" s="37" t="s">
        <v>14</v>
      </c>
      <c r="E285" s="37" t="s">
        <v>219</v>
      </c>
      <c r="F285" s="35">
        <v>800</v>
      </c>
      <c r="G285" s="5">
        <v>22322.6</v>
      </c>
      <c r="H285" s="5">
        <v>22322.6</v>
      </c>
    </row>
    <row r="286" spans="1:9">
      <c r="A286" s="11" t="s">
        <v>220</v>
      </c>
      <c r="B286" s="37" t="s">
        <v>210</v>
      </c>
      <c r="C286" s="37" t="s">
        <v>115</v>
      </c>
      <c r="D286" s="37" t="s">
        <v>17</v>
      </c>
      <c r="E286" s="37"/>
      <c r="G286" s="5">
        <f>SUM(G287+G292)</f>
        <v>1255065.1000000001</v>
      </c>
      <c r="H286" s="5">
        <f>SUM(H287+H292)</f>
        <v>1284759.9000000001</v>
      </c>
    </row>
    <row r="287" spans="1:9">
      <c r="A287" s="11" t="s">
        <v>18</v>
      </c>
      <c r="B287" s="37" t="s">
        <v>210</v>
      </c>
      <c r="C287" s="37" t="s">
        <v>115</v>
      </c>
      <c r="D287" s="37" t="s">
        <v>17</v>
      </c>
      <c r="E287" s="37" t="s">
        <v>19</v>
      </c>
      <c r="G287" s="5">
        <f>SUM(G288+G290)</f>
        <v>477759.5</v>
      </c>
      <c r="H287" s="5">
        <f>SUM(H288+H290)</f>
        <v>507454.3</v>
      </c>
    </row>
    <row r="288" spans="1:9" ht="30">
      <c r="A288" s="11" t="s">
        <v>221</v>
      </c>
      <c r="B288" s="37" t="s">
        <v>210</v>
      </c>
      <c r="C288" s="37" t="s">
        <v>115</v>
      </c>
      <c r="D288" s="37" t="s">
        <v>17</v>
      </c>
      <c r="E288" s="39" t="s">
        <v>222</v>
      </c>
      <c r="G288" s="5">
        <f>SUM(G289)</f>
        <v>310646</v>
      </c>
      <c r="H288" s="5">
        <f>SUM(H289)</f>
        <v>324746.3</v>
      </c>
    </row>
    <row r="289" spans="1:9" ht="45">
      <c r="A289" s="15" t="s">
        <v>84</v>
      </c>
      <c r="B289" s="37" t="s">
        <v>210</v>
      </c>
      <c r="C289" s="37" t="s">
        <v>115</v>
      </c>
      <c r="D289" s="37" t="s">
        <v>17</v>
      </c>
      <c r="E289" s="39" t="s">
        <v>222</v>
      </c>
      <c r="G289" s="5">
        <v>310646</v>
      </c>
      <c r="H289" s="5">
        <v>324746.3</v>
      </c>
    </row>
    <row r="290" spans="1:9" ht="30">
      <c r="A290" s="11" t="s">
        <v>223</v>
      </c>
      <c r="B290" s="37" t="s">
        <v>210</v>
      </c>
      <c r="C290" s="37" t="s">
        <v>115</v>
      </c>
      <c r="D290" s="37" t="s">
        <v>17</v>
      </c>
      <c r="E290" s="39" t="s">
        <v>224</v>
      </c>
      <c r="G290" s="5">
        <v>167113.5</v>
      </c>
      <c r="H290" s="5">
        <v>182708</v>
      </c>
    </row>
    <row r="291" spans="1:9" ht="45">
      <c r="A291" s="15" t="s">
        <v>84</v>
      </c>
      <c r="B291" s="37" t="s">
        <v>210</v>
      </c>
      <c r="C291" s="37" t="s">
        <v>115</v>
      </c>
      <c r="D291" s="37" t="s">
        <v>17</v>
      </c>
      <c r="E291" s="39" t="s">
        <v>224</v>
      </c>
      <c r="F291" s="35">
        <v>600</v>
      </c>
      <c r="G291" s="5">
        <v>167113.5</v>
      </c>
      <c r="H291" s="5">
        <v>182708</v>
      </c>
    </row>
    <row r="292" spans="1:9" ht="30">
      <c r="A292" s="22" t="s">
        <v>56</v>
      </c>
      <c r="B292" s="37" t="s">
        <v>225</v>
      </c>
      <c r="C292" s="37" t="s">
        <v>115</v>
      </c>
      <c r="D292" s="37" t="s">
        <v>17</v>
      </c>
      <c r="E292" s="37" t="s">
        <v>58</v>
      </c>
      <c r="F292" s="37"/>
      <c r="G292" s="5">
        <f>SUM(G293+G295+G297)</f>
        <v>777305.60000000009</v>
      </c>
      <c r="H292" s="5">
        <f>SUM(H293+H295+H297)</f>
        <v>777305.60000000009</v>
      </c>
    </row>
    <row r="293" spans="1:9" ht="214.5" customHeight="1">
      <c r="A293" s="11" t="s">
        <v>289</v>
      </c>
      <c r="B293" s="37" t="s">
        <v>210</v>
      </c>
      <c r="C293" s="37" t="s">
        <v>115</v>
      </c>
      <c r="D293" s="37" t="s">
        <v>17</v>
      </c>
      <c r="E293" s="37" t="s">
        <v>226</v>
      </c>
      <c r="F293" s="37"/>
      <c r="G293" s="5">
        <v>741900</v>
      </c>
      <c r="H293" s="5">
        <v>741900</v>
      </c>
    </row>
    <row r="294" spans="1:9" ht="45">
      <c r="A294" s="15" t="s">
        <v>84</v>
      </c>
      <c r="B294" s="37" t="s">
        <v>210</v>
      </c>
      <c r="C294" s="37" t="s">
        <v>115</v>
      </c>
      <c r="D294" s="37" t="s">
        <v>17</v>
      </c>
      <c r="E294" s="37" t="s">
        <v>226</v>
      </c>
      <c r="F294" s="37" t="s">
        <v>227</v>
      </c>
      <c r="G294" s="5">
        <v>741900</v>
      </c>
      <c r="H294" s="5">
        <v>741900</v>
      </c>
    </row>
    <row r="295" spans="1:9" ht="197.25" customHeight="1">
      <c r="A295" s="11" t="s">
        <v>290</v>
      </c>
      <c r="B295" s="37" t="s">
        <v>210</v>
      </c>
      <c r="C295" s="37" t="s">
        <v>115</v>
      </c>
      <c r="D295" s="37" t="s">
        <v>17</v>
      </c>
      <c r="E295" s="37" t="s">
        <v>228</v>
      </c>
      <c r="G295" s="5">
        <v>8347.7999999999993</v>
      </c>
      <c r="H295" s="5">
        <v>8347.7999999999993</v>
      </c>
    </row>
    <row r="296" spans="1:9">
      <c r="A296" s="18" t="s">
        <v>28</v>
      </c>
      <c r="B296" s="37" t="s">
        <v>210</v>
      </c>
      <c r="C296" s="37" t="s">
        <v>115</v>
      </c>
      <c r="D296" s="37" t="s">
        <v>17</v>
      </c>
      <c r="E296" s="37" t="s">
        <v>228</v>
      </c>
      <c r="F296" s="35">
        <v>800</v>
      </c>
      <c r="G296" s="5">
        <v>8347.7999999999993</v>
      </c>
      <c r="H296" s="5">
        <v>8347.7999999999993</v>
      </c>
    </row>
    <row r="297" spans="1:9" ht="155.25" customHeight="1">
      <c r="A297" s="16" t="s">
        <v>288</v>
      </c>
      <c r="B297" s="37" t="s">
        <v>210</v>
      </c>
      <c r="C297" s="37" t="s">
        <v>115</v>
      </c>
      <c r="D297" s="37" t="s">
        <v>17</v>
      </c>
      <c r="E297" s="37" t="s">
        <v>217</v>
      </c>
      <c r="G297" s="5">
        <v>27057.8</v>
      </c>
      <c r="H297" s="5">
        <v>27057.8</v>
      </c>
    </row>
    <row r="298" spans="1:9" ht="45">
      <c r="A298" s="15" t="s">
        <v>84</v>
      </c>
      <c r="B298" s="37" t="s">
        <v>210</v>
      </c>
      <c r="C298" s="37" t="s">
        <v>115</v>
      </c>
      <c r="D298" s="37" t="s">
        <v>17</v>
      </c>
      <c r="E298" s="37" t="s">
        <v>217</v>
      </c>
      <c r="F298" s="35">
        <v>600</v>
      </c>
      <c r="G298" s="5">
        <v>27057.8</v>
      </c>
      <c r="H298" s="5">
        <v>27057.8</v>
      </c>
    </row>
    <row r="299" spans="1:9">
      <c r="A299" s="11" t="s">
        <v>229</v>
      </c>
      <c r="B299" s="37" t="s">
        <v>210</v>
      </c>
      <c r="C299" s="37" t="s">
        <v>115</v>
      </c>
      <c r="D299" s="37" t="s">
        <v>94</v>
      </c>
      <c r="E299" s="39"/>
      <c r="G299" s="5">
        <f>SUM(G300+G310+G319)</f>
        <v>83914.6</v>
      </c>
      <c r="H299" s="5">
        <f>SUM(H300+H310+H319)</f>
        <v>74028.900000000023</v>
      </c>
      <c r="I299" s="5"/>
    </row>
    <row r="300" spans="1:9">
      <c r="A300" s="11" t="s">
        <v>18</v>
      </c>
      <c r="B300" s="37" t="s">
        <v>210</v>
      </c>
      <c r="C300" s="37" t="s">
        <v>115</v>
      </c>
      <c r="D300" s="37" t="s">
        <v>94</v>
      </c>
      <c r="E300" s="37" t="s">
        <v>19</v>
      </c>
      <c r="G300" s="5">
        <f>SUM(G301+G305)</f>
        <v>64932.5</v>
      </c>
      <c r="H300" s="5">
        <f>SUM(H301+H305)</f>
        <v>68171.800000000017</v>
      </c>
    </row>
    <row r="301" spans="1:9" ht="45">
      <c r="A301" s="21" t="s">
        <v>52</v>
      </c>
      <c r="B301" s="37" t="s">
        <v>210</v>
      </c>
      <c r="C301" s="37" t="s">
        <v>115</v>
      </c>
      <c r="D301" s="37" t="s">
        <v>94</v>
      </c>
      <c r="E301" s="37" t="s">
        <v>53</v>
      </c>
      <c r="G301" s="5">
        <f>SUM(G302:G304)</f>
        <v>20107.2</v>
      </c>
      <c r="H301" s="5">
        <f>SUM(H302:H304)</f>
        <v>21101.5</v>
      </c>
    </row>
    <row r="302" spans="1:9" ht="90">
      <c r="A302" s="15" t="s">
        <v>22</v>
      </c>
      <c r="B302" s="37" t="s">
        <v>210</v>
      </c>
      <c r="C302" s="37" t="s">
        <v>115</v>
      </c>
      <c r="D302" s="37" t="s">
        <v>94</v>
      </c>
      <c r="E302" s="37" t="s">
        <v>53</v>
      </c>
      <c r="F302" s="35">
        <v>100</v>
      </c>
      <c r="G302" s="5">
        <v>18033.900000000001</v>
      </c>
      <c r="H302" s="5">
        <v>18935.5</v>
      </c>
    </row>
    <row r="303" spans="1:9" ht="30">
      <c r="A303" s="15" t="s">
        <v>27</v>
      </c>
      <c r="B303" s="37" t="s">
        <v>210</v>
      </c>
      <c r="C303" s="37" t="s">
        <v>115</v>
      </c>
      <c r="D303" s="37" t="s">
        <v>94</v>
      </c>
      <c r="E303" s="37" t="s">
        <v>53</v>
      </c>
      <c r="F303" s="35">
        <v>200</v>
      </c>
      <c r="G303" s="5">
        <v>1820.3</v>
      </c>
      <c r="H303" s="5">
        <v>1913</v>
      </c>
    </row>
    <row r="304" spans="1:9">
      <c r="A304" s="18" t="s">
        <v>28</v>
      </c>
      <c r="B304" s="37" t="s">
        <v>210</v>
      </c>
      <c r="C304" s="37" t="s">
        <v>115</v>
      </c>
      <c r="D304" s="37" t="s">
        <v>94</v>
      </c>
      <c r="E304" s="37" t="s">
        <v>53</v>
      </c>
      <c r="F304" s="35">
        <v>800</v>
      </c>
      <c r="G304" s="5">
        <v>253</v>
      </c>
      <c r="H304" s="5">
        <v>253</v>
      </c>
    </row>
    <row r="305" spans="1:8" ht="45">
      <c r="A305" s="16" t="s">
        <v>230</v>
      </c>
      <c r="B305" s="37" t="s">
        <v>210</v>
      </c>
      <c r="C305" s="37" t="s">
        <v>115</v>
      </c>
      <c r="D305" s="37" t="s">
        <v>94</v>
      </c>
      <c r="E305" s="37" t="s">
        <v>231</v>
      </c>
      <c r="G305" s="5">
        <f>SUM(G306:G309)</f>
        <v>44825.3</v>
      </c>
      <c r="H305" s="5">
        <f>SUM(H306:H309)</f>
        <v>47070.30000000001</v>
      </c>
    </row>
    <row r="306" spans="1:8" ht="90">
      <c r="A306" s="15" t="s">
        <v>22</v>
      </c>
      <c r="B306" s="37" t="s">
        <v>210</v>
      </c>
      <c r="C306" s="37" t="s">
        <v>115</v>
      </c>
      <c r="D306" s="37" t="s">
        <v>94</v>
      </c>
      <c r="E306" s="37" t="s">
        <v>231</v>
      </c>
      <c r="F306" s="35">
        <v>100</v>
      </c>
      <c r="G306" s="5">
        <v>36710.6</v>
      </c>
      <c r="H306" s="5">
        <v>38546.400000000001</v>
      </c>
    </row>
    <row r="307" spans="1:8" ht="30">
      <c r="A307" s="15" t="s">
        <v>27</v>
      </c>
      <c r="B307" s="37" t="s">
        <v>210</v>
      </c>
      <c r="C307" s="37" t="s">
        <v>115</v>
      </c>
      <c r="D307" s="37" t="s">
        <v>94</v>
      </c>
      <c r="E307" s="37" t="s">
        <v>231</v>
      </c>
      <c r="F307" s="35">
        <v>200</v>
      </c>
      <c r="G307" s="5">
        <v>3450.1</v>
      </c>
      <c r="H307" s="5">
        <v>3626.3</v>
      </c>
    </row>
    <row r="308" spans="1:8">
      <c r="A308" s="18" t="s">
        <v>28</v>
      </c>
      <c r="B308" s="37" t="s">
        <v>210</v>
      </c>
      <c r="C308" s="37" t="s">
        <v>115</v>
      </c>
      <c r="D308" s="37" t="s">
        <v>94</v>
      </c>
      <c r="E308" s="37" t="s">
        <v>231</v>
      </c>
      <c r="F308" s="35">
        <v>800</v>
      </c>
      <c r="G308" s="5">
        <v>11.3</v>
      </c>
      <c r="H308" s="5">
        <v>11.3</v>
      </c>
    </row>
    <row r="309" spans="1:8" ht="45">
      <c r="A309" s="15" t="s">
        <v>84</v>
      </c>
      <c r="B309" s="37" t="s">
        <v>210</v>
      </c>
      <c r="C309" s="37" t="s">
        <v>115</v>
      </c>
      <c r="D309" s="37" t="s">
        <v>94</v>
      </c>
      <c r="E309" s="37" t="s">
        <v>231</v>
      </c>
      <c r="F309" s="35">
        <v>600</v>
      </c>
      <c r="G309" s="5">
        <v>4653.3</v>
      </c>
      <c r="H309" s="5">
        <v>4886.3</v>
      </c>
    </row>
    <row r="310" spans="1:8">
      <c r="A310" s="11" t="s">
        <v>69</v>
      </c>
      <c r="B310" s="37" t="s">
        <v>210</v>
      </c>
      <c r="C310" s="37" t="s">
        <v>115</v>
      </c>
      <c r="D310" s="37" t="s">
        <v>94</v>
      </c>
      <c r="E310" s="37" t="s">
        <v>70</v>
      </c>
      <c r="G310" s="5">
        <f>SUM(G311+G313+G315+G317)</f>
        <v>13125</v>
      </c>
      <c r="H310" s="5">
        <f>SUM(H311+H313+H315+H317)</f>
        <v>0</v>
      </c>
    </row>
    <row r="311" spans="1:8" ht="45">
      <c r="A311" s="11" t="s">
        <v>283</v>
      </c>
      <c r="B311" s="37" t="s">
        <v>210</v>
      </c>
      <c r="C311" s="37" t="s">
        <v>115</v>
      </c>
      <c r="D311" s="37" t="s">
        <v>94</v>
      </c>
      <c r="E311" s="37" t="s">
        <v>232</v>
      </c>
      <c r="G311" s="5">
        <v>11625</v>
      </c>
    </row>
    <row r="312" spans="1:8" ht="45">
      <c r="A312" s="15" t="s">
        <v>84</v>
      </c>
      <c r="B312" s="37" t="s">
        <v>210</v>
      </c>
      <c r="C312" s="37" t="s">
        <v>115</v>
      </c>
      <c r="D312" s="37" t="s">
        <v>94</v>
      </c>
      <c r="E312" s="37" t="s">
        <v>232</v>
      </c>
      <c r="F312" s="35">
        <v>600</v>
      </c>
      <c r="G312" s="5">
        <v>11625</v>
      </c>
    </row>
    <row r="313" spans="1:8" ht="45" hidden="1">
      <c r="A313" s="11" t="s">
        <v>71</v>
      </c>
      <c r="B313" s="37" t="s">
        <v>210</v>
      </c>
      <c r="C313" s="37" t="s">
        <v>115</v>
      </c>
      <c r="D313" s="37" t="s">
        <v>94</v>
      </c>
      <c r="E313" s="37" t="s">
        <v>233</v>
      </c>
    </row>
    <row r="314" spans="1:8" ht="45" hidden="1">
      <c r="A314" s="15" t="s">
        <v>84</v>
      </c>
      <c r="B314" s="37" t="s">
        <v>210</v>
      </c>
      <c r="C314" s="37" t="s">
        <v>115</v>
      </c>
      <c r="D314" s="37" t="s">
        <v>94</v>
      </c>
      <c r="E314" s="37" t="s">
        <v>233</v>
      </c>
      <c r="F314" s="35">
        <v>600</v>
      </c>
    </row>
    <row r="315" spans="1:8" ht="45" hidden="1">
      <c r="A315" s="11" t="s">
        <v>234</v>
      </c>
      <c r="B315" s="37" t="s">
        <v>210</v>
      </c>
      <c r="C315" s="37" t="s">
        <v>115</v>
      </c>
      <c r="D315" s="37" t="s">
        <v>94</v>
      </c>
      <c r="E315" s="37" t="s">
        <v>235</v>
      </c>
    </row>
    <row r="316" spans="1:8" ht="45" hidden="1">
      <c r="A316" s="15" t="s">
        <v>84</v>
      </c>
      <c r="B316" s="37" t="s">
        <v>210</v>
      </c>
      <c r="C316" s="37" t="s">
        <v>115</v>
      </c>
      <c r="D316" s="37" t="s">
        <v>94</v>
      </c>
      <c r="E316" s="37" t="s">
        <v>235</v>
      </c>
      <c r="F316" s="35">
        <v>600</v>
      </c>
    </row>
    <row r="317" spans="1:8" ht="60">
      <c r="A317" s="11" t="s">
        <v>236</v>
      </c>
      <c r="B317" s="37" t="s">
        <v>210</v>
      </c>
      <c r="C317" s="37" t="s">
        <v>115</v>
      </c>
      <c r="D317" s="37" t="s">
        <v>94</v>
      </c>
      <c r="E317" s="37" t="s">
        <v>92</v>
      </c>
      <c r="G317" s="5">
        <v>1500</v>
      </c>
    </row>
    <row r="318" spans="1:8" ht="45">
      <c r="A318" s="15" t="s">
        <v>84</v>
      </c>
      <c r="B318" s="37" t="s">
        <v>210</v>
      </c>
      <c r="C318" s="37" t="s">
        <v>115</v>
      </c>
      <c r="D318" s="37" t="s">
        <v>94</v>
      </c>
      <c r="E318" s="37" t="s">
        <v>92</v>
      </c>
      <c r="F318" s="35">
        <v>600</v>
      </c>
      <c r="G318" s="5">
        <v>1500</v>
      </c>
    </row>
    <row r="319" spans="1:8" ht="30">
      <c r="A319" s="22" t="s">
        <v>56</v>
      </c>
      <c r="B319" s="37" t="s">
        <v>210</v>
      </c>
      <c r="C319" s="37" t="s">
        <v>115</v>
      </c>
      <c r="D319" s="37" t="s">
        <v>94</v>
      </c>
      <c r="E319" s="37" t="s">
        <v>58</v>
      </c>
      <c r="G319" s="5">
        <v>5857.1</v>
      </c>
      <c r="H319" s="5">
        <v>5857.1</v>
      </c>
    </row>
    <row r="320" spans="1:8" ht="105">
      <c r="A320" s="11" t="s">
        <v>291</v>
      </c>
      <c r="B320" s="37" t="s">
        <v>210</v>
      </c>
      <c r="C320" s="37" t="s">
        <v>115</v>
      </c>
      <c r="D320" s="37" t="s">
        <v>94</v>
      </c>
      <c r="E320" s="37" t="s">
        <v>237</v>
      </c>
      <c r="G320" s="5">
        <f>SUM(G321:G322)</f>
        <v>5857.0999999999995</v>
      </c>
      <c r="H320" s="5">
        <f>SUM(H321:H322)</f>
        <v>5857.0999999999995</v>
      </c>
    </row>
    <row r="321" spans="1:8" ht="90">
      <c r="A321" s="15" t="s">
        <v>22</v>
      </c>
      <c r="B321" s="37" t="s">
        <v>210</v>
      </c>
      <c r="C321" s="37" t="s">
        <v>115</v>
      </c>
      <c r="D321" s="37" t="s">
        <v>94</v>
      </c>
      <c r="E321" s="37" t="s">
        <v>237</v>
      </c>
      <c r="F321" s="35">
        <v>100</v>
      </c>
      <c r="G321" s="5">
        <v>5374.2</v>
      </c>
      <c r="H321" s="5">
        <v>5374.2</v>
      </c>
    </row>
    <row r="322" spans="1:8" ht="30">
      <c r="A322" s="15" t="s">
        <v>27</v>
      </c>
      <c r="B322" s="37" t="s">
        <v>210</v>
      </c>
      <c r="C322" s="37" t="s">
        <v>115</v>
      </c>
      <c r="D322" s="37" t="s">
        <v>94</v>
      </c>
      <c r="E322" s="37" t="s">
        <v>237</v>
      </c>
      <c r="F322" s="35">
        <v>200</v>
      </c>
      <c r="G322" s="5">
        <v>482.9</v>
      </c>
      <c r="H322" s="5">
        <v>482.9</v>
      </c>
    </row>
    <row r="323" spans="1:8">
      <c r="A323" s="11" t="s">
        <v>41</v>
      </c>
      <c r="B323" s="37" t="s">
        <v>210</v>
      </c>
      <c r="C323" s="37" t="s">
        <v>42</v>
      </c>
      <c r="D323" s="37" t="s">
        <v>15</v>
      </c>
      <c r="E323" s="37"/>
      <c r="G323" s="5">
        <f>SUM(G324)</f>
        <v>99457.299999999988</v>
      </c>
      <c r="H323" s="5">
        <f>SUM(H324)</f>
        <v>108674</v>
      </c>
    </row>
    <row r="324" spans="1:8">
      <c r="A324" s="11" t="s">
        <v>238</v>
      </c>
      <c r="B324" s="37" t="s">
        <v>210</v>
      </c>
      <c r="C324" s="37" t="s">
        <v>42</v>
      </c>
      <c r="D324" s="37" t="s">
        <v>51</v>
      </c>
      <c r="E324" s="37"/>
      <c r="G324" s="5">
        <f>SUM(G325)</f>
        <v>99457.299999999988</v>
      </c>
      <c r="H324" s="5">
        <f>SUM(H325)</f>
        <v>108674</v>
      </c>
    </row>
    <row r="325" spans="1:8" ht="30">
      <c r="A325" s="22" t="s">
        <v>56</v>
      </c>
      <c r="B325" s="37" t="s">
        <v>210</v>
      </c>
      <c r="C325" s="37" t="s">
        <v>42</v>
      </c>
      <c r="D325" s="37" t="s">
        <v>51</v>
      </c>
      <c r="E325" s="37" t="s">
        <v>58</v>
      </c>
      <c r="G325" s="5">
        <f>SUM(G326+G328+G330+G332)</f>
        <v>99457.299999999988</v>
      </c>
      <c r="H325" s="5">
        <f>SUM(H326+H328+H330+H332)</f>
        <v>108674</v>
      </c>
    </row>
    <row r="326" spans="1:8" ht="141.75" customHeight="1">
      <c r="A326" s="53" t="s">
        <v>292</v>
      </c>
      <c r="B326" s="37" t="s">
        <v>210</v>
      </c>
      <c r="C326" s="37" t="s">
        <v>42</v>
      </c>
      <c r="D326" s="37" t="s">
        <v>51</v>
      </c>
      <c r="E326" s="37" t="s">
        <v>239</v>
      </c>
      <c r="G326" s="5">
        <v>50703.199999999997</v>
      </c>
      <c r="H326" s="5">
        <v>55387.9</v>
      </c>
    </row>
    <row r="327" spans="1:8" ht="45">
      <c r="A327" s="15" t="s">
        <v>84</v>
      </c>
      <c r="B327" s="37" t="s">
        <v>210</v>
      </c>
      <c r="C327" s="37" t="s">
        <v>42</v>
      </c>
      <c r="D327" s="37" t="s">
        <v>51</v>
      </c>
      <c r="E327" s="37" t="s">
        <v>239</v>
      </c>
      <c r="F327" s="35">
        <v>600</v>
      </c>
      <c r="G327" s="5">
        <v>50703.199999999997</v>
      </c>
      <c r="H327" s="5">
        <v>55387.9</v>
      </c>
    </row>
    <row r="328" spans="1:8" ht="90">
      <c r="A328" s="11" t="s">
        <v>293</v>
      </c>
      <c r="B328" s="37" t="s">
        <v>210</v>
      </c>
      <c r="C328" s="37" t="s">
        <v>42</v>
      </c>
      <c r="D328" s="37" t="s">
        <v>51</v>
      </c>
      <c r="E328" s="37" t="s">
        <v>240</v>
      </c>
      <c r="G328" s="58">
        <v>4690.6000000000004</v>
      </c>
      <c r="H328" s="5">
        <v>4690.6000000000004</v>
      </c>
    </row>
    <row r="329" spans="1:8" ht="30">
      <c r="A329" s="15" t="s">
        <v>37</v>
      </c>
      <c r="B329" s="37" t="s">
        <v>210</v>
      </c>
      <c r="C329" s="37" t="s">
        <v>42</v>
      </c>
      <c r="D329" s="37" t="s">
        <v>51</v>
      </c>
      <c r="E329" s="37" t="s">
        <v>240</v>
      </c>
      <c r="F329" s="35">
        <v>300</v>
      </c>
      <c r="G329" s="58">
        <v>4690.6000000000004</v>
      </c>
      <c r="H329" s="5">
        <v>4690.6000000000004</v>
      </c>
    </row>
    <row r="330" spans="1:8" ht="125.25" customHeight="1">
      <c r="A330" s="11" t="s">
        <v>294</v>
      </c>
      <c r="B330" s="37" t="s">
        <v>210</v>
      </c>
      <c r="C330" s="37" t="s">
        <v>42</v>
      </c>
      <c r="D330" s="37" t="s">
        <v>51</v>
      </c>
      <c r="E330" s="37" t="s">
        <v>241</v>
      </c>
      <c r="G330" s="58">
        <v>1280.2</v>
      </c>
      <c r="H330" s="5">
        <v>1337.9</v>
      </c>
    </row>
    <row r="331" spans="1:8" ht="30">
      <c r="A331" s="15" t="s">
        <v>37</v>
      </c>
      <c r="B331" s="37" t="s">
        <v>210</v>
      </c>
      <c r="C331" s="37" t="s">
        <v>42</v>
      </c>
      <c r="D331" s="37" t="s">
        <v>51</v>
      </c>
      <c r="E331" s="37" t="s">
        <v>241</v>
      </c>
      <c r="F331" s="35">
        <v>300</v>
      </c>
      <c r="G331" s="58">
        <v>1280.2</v>
      </c>
      <c r="H331" s="5">
        <v>1337.9</v>
      </c>
    </row>
    <row r="332" spans="1:8" ht="126" customHeight="1">
      <c r="A332" s="56" t="s">
        <v>295</v>
      </c>
      <c r="B332" s="37" t="s">
        <v>210</v>
      </c>
      <c r="C332" s="37" t="s">
        <v>42</v>
      </c>
      <c r="D332" s="37" t="s">
        <v>51</v>
      </c>
      <c r="E332" s="37" t="s">
        <v>242</v>
      </c>
      <c r="G332" s="58">
        <v>42783.3</v>
      </c>
      <c r="H332" s="5">
        <v>47257.599999999999</v>
      </c>
    </row>
    <row r="333" spans="1:8" ht="30">
      <c r="A333" s="15" t="s">
        <v>37</v>
      </c>
      <c r="B333" s="37" t="s">
        <v>210</v>
      </c>
      <c r="C333" s="37" t="s">
        <v>42</v>
      </c>
      <c r="D333" s="37" t="s">
        <v>51</v>
      </c>
      <c r="E333" s="37" t="s">
        <v>242</v>
      </c>
      <c r="F333" s="35">
        <v>300</v>
      </c>
      <c r="G333" s="58">
        <v>42783.3</v>
      </c>
      <c r="H333" s="5">
        <v>47257.599999999999</v>
      </c>
    </row>
    <row r="334" spans="1:8">
      <c r="A334" s="11"/>
      <c r="B334" s="37"/>
      <c r="C334" s="37"/>
      <c r="D334" s="37"/>
      <c r="E334" s="37"/>
    </row>
    <row r="335" spans="1:8" ht="29.25">
      <c r="A335" s="12" t="s">
        <v>243</v>
      </c>
      <c r="B335" s="40" t="s">
        <v>244</v>
      </c>
      <c r="C335" s="40"/>
      <c r="D335" s="40"/>
      <c r="E335" s="40"/>
      <c r="G335" s="13">
        <f>SUM(G336+G341)</f>
        <v>268486</v>
      </c>
      <c r="H335" s="13">
        <f>SUM(H336+H341)</f>
        <v>296382</v>
      </c>
    </row>
    <row r="336" spans="1:8">
      <c r="A336" s="11" t="s">
        <v>114</v>
      </c>
      <c r="B336" s="37" t="s">
        <v>244</v>
      </c>
      <c r="C336" s="37" t="s">
        <v>115</v>
      </c>
      <c r="D336" s="37" t="s">
        <v>15</v>
      </c>
      <c r="E336" s="37"/>
      <c r="F336" s="37"/>
      <c r="G336" s="5">
        <v>71934.2</v>
      </c>
      <c r="H336" s="5">
        <v>80829.2</v>
      </c>
    </row>
    <row r="337" spans="1:8">
      <c r="A337" s="11" t="s">
        <v>245</v>
      </c>
      <c r="B337" s="37" t="s">
        <v>244</v>
      </c>
      <c r="C337" s="37" t="s">
        <v>115</v>
      </c>
      <c r="D337" s="37" t="s">
        <v>17</v>
      </c>
      <c r="E337" s="37"/>
      <c r="F337" s="37"/>
      <c r="G337" s="5">
        <v>71934.2</v>
      </c>
      <c r="H337" s="5">
        <v>80829.2</v>
      </c>
    </row>
    <row r="338" spans="1:8">
      <c r="A338" s="11" t="s">
        <v>18</v>
      </c>
      <c r="B338" s="37" t="s">
        <v>244</v>
      </c>
      <c r="C338" s="37" t="s">
        <v>115</v>
      </c>
      <c r="D338" s="37" t="s">
        <v>17</v>
      </c>
      <c r="E338" s="37" t="s">
        <v>19</v>
      </c>
      <c r="F338" s="37"/>
      <c r="G338" s="5">
        <v>71934.2</v>
      </c>
      <c r="H338" s="5">
        <v>80829.2</v>
      </c>
    </row>
    <row r="339" spans="1:8" ht="30">
      <c r="A339" s="11" t="s">
        <v>223</v>
      </c>
      <c r="B339" s="37" t="s">
        <v>244</v>
      </c>
      <c r="C339" s="37" t="s">
        <v>115</v>
      </c>
      <c r="D339" s="37" t="s">
        <v>17</v>
      </c>
      <c r="E339" s="37" t="s">
        <v>224</v>
      </c>
      <c r="F339" s="37"/>
      <c r="G339" s="5">
        <v>71934.2</v>
      </c>
      <c r="H339" s="5">
        <v>80829.2</v>
      </c>
    </row>
    <row r="340" spans="1:8" ht="45">
      <c r="A340" s="15" t="s">
        <v>84</v>
      </c>
      <c r="B340" s="37" t="s">
        <v>244</v>
      </c>
      <c r="C340" s="37" t="s">
        <v>115</v>
      </c>
      <c r="D340" s="37" t="s">
        <v>17</v>
      </c>
      <c r="E340" s="37" t="s">
        <v>224</v>
      </c>
      <c r="F340" s="37" t="s">
        <v>227</v>
      </c>
      <c r="G340" s="5">
        <v>71934.2</v>
      </c>
      <c r="H340" s="5">
        <v>80829.2</v>
      </c>
    </row>
    <row r="341" spans="1:8">
      <c r="A341" s="11" t="s">
        <v>246</v>
      </c>
      <c r="B341" s="37" t="s">
        <v>244</v>
      </c>
      <c r="C341" s="37" t="s">
        <v>81</v>
      </c>
      <c r="D341" s="37" t="s">
        <v>15</v>
      </c>
      <c r="E341" s="39"/>
      <c r="G341" s="5">
        <f>SUM(G342+G348)</f>
        <v>196551.80000000002</v>
      </c>
      <c r="H341" s="5">
        <f>SUM(H342+H348)</f>
        <v>215552.8</v>
      </c>
    </row>
    <row r="342" spans="1:8">
      <c r="A342" s="11" t="s">
        <v>247</v>
      </c>
      <c r="B342" s="37" t="s">
        <v>244</v>
      </c>
      <c r="C342" s="37" t="s">
        <v>81</v>
      </c>
      <c r="D342" s="37" t="s">
        <v>14</v>
      </c>
      <c r="E342" s="37"/>
      <c r="G342" s="5">
        <f>SUM(G343)</f>
        <v>182389.7</v>
      </c>
      <c r="H342" s="5">
        <f>SUM(H343)</f>
        <v>202250.09999999998</v>
      </c>
    </row>
    <row r="343" spans="1:8">
      <c r="A343" s="11" t="s">
        <v>18</v>
      </c>
      <c r="B343" s="37" t="s">
        <v>244</v>
      </c>
      <c r="C343" s="37" t="s">
        <v>81</v>
      </c>
      <c r="D343" s="37" t="s">
        <v>14</v>
      </c>
      <c r="E343" s="39" t="s">
        <v>19</v>
      </c>
      <c r="G343" s="5">
        <f>SUM(G344+G346)</f>
        <v>182389.7</v>
      </c>
      <c r="H343" s="5">
        <f>SUM(H344+H346)</f>
        <v>202250.09999999998</v>
      </c>
    </row>
    <row r="344" spans="1:8" ht="30">
      <c r="A344" s="11" t="s">
        <v>248</v>
      </c>
      <c r="B344" s="37" t="s">
        <v>244</v>
      </c>
      <c r="C344" s="37" t="s">
        <v>81</v>
      </c>
      <c r="D344" s="37" t="s">
        <v>14</v>
      </c>
      <c r="E344" s="39" t="s">
        <v>249</v>
      </c>
      <c r="G344" s="5">
        <f>SUM(G345)</f>
        <v>143908.70000000001</v>
      </c>
      <c r="H344" s="5">
        <f>SUM(H345)</f>
        <v>157885.79999999999</v>
      </c>
    </row>
    <row r="345" spans="1:8" ht="45">
      <c r="A345" s="15" t="s">
        <v>84</v>
      </c>
      <c r="B345" s="37" t="s">
        <v>244</v>
      </c>
      <c r="C345" s="37" t="s">
        <v>81</v>
      </c>
      <c r="D345" s="37" t="s">
        <v>14</v>
      </c>
      <c r="E345" s="39" t="s">
        <v>249</v>
      </c>
      <c r="F345" s="35">
        <v>600</v>
      </c>
      <c r="G345" s="5">
        <v>143908.70000000001</v>
      </c>
      <c r="H345" s="5">
        <v>157885.79999999999</v>
      </c>
    </row>
    <row r="346" spans="1:8">
      <c r="A346" s="11" t="s">
        <v>250</v>
      </c>
      <c r="B346" s="37" t="s">
        <v>244</v>
      </c>
      <c r="C346" s="37" t="s">
        <v>81</v>
      </c>
      <c r="D346" s="37" t="s">
        <v>14</v>
      </c>
      <c r="E346" s="37" t="s">
        <v>251</v>
      </c>
      <c r="F346" s="37"/>
      <c r="G346" s="5">
        <v>38481</v>
      </c>
      <c r="H346" s="5">
        <v>44364.3</v>
      </c>
    </row>
    <row r="347" spans="1:8" ht="45">
      <c r="A347" s="15" t="s">
        <v>84</v>
      </c>
      <c r="B347" s="37" t="s">
        <v>244</v>
      </c>
      <c r="C347" s="37" t="s">
        <v>81</v>
      </c>
      <c r="D347" s="37" t="s">
        <v>14</v>
      </c>
      <c r="E347" s="37" t="s">
        <v>251</v>
      </c>
      <c r="F347" s="37" t="s">
        <v>227</v>
      </c>
      <c r="G347" s="5">
        <v>38481</v>
      </c>
      <c r="H347" s="5">
        <v>44364.3</v>
      </c>
    </row>
    <row r="348" spans="1:8" ht="30">
      <c r="A348" s="11" t="s">
        <v>252</v>
      </c>
      <c r="B348" s="37" t="s">
        <v>244</v>
      </c>
      <c r="C348" s="37" t="s">
        <v>81</v>
      </c>
      <c r="D348" s="37" t="s">
        <v>51</v>
      </c>
      <c r="E348" s="37"/>
      <c r="F348" s="37"/>
      <c r="G348" s="5">
        <f>SUM(G349+G359)</f>
        <v>14162.100000000002</v>
      </c>
      <c r="H348" s="5">
        <f>SUM(H349+H359)</f>
        <v>13302.7</v>
      </c>
    </row>
    <row r="349" spans="1:8">
      <c r="A349" s="11" t="s">
        <v>18</v>
      </c>
      <c r="B349" s="37" t="s">
        <v>244</v>
      </c>
      <c r="C349" s="37" t="s">
        <v>81</v>
      </c>
      <c r="D349" s="37" t="s">
        <v>51</v>
      </c>
      <c r="E349" s="37" t="s">
        <v>19</v>
      </c>
      <c r="F349" s="37"/>
      <c r="G349" s="5">
        <f>SUM(G350+G355+G357)</f>
        <v>12662.100000000002</v>
      </c>
      <c r="H349" s="5">
        <f>SUM(H350+H355+H357)</f>
        <v>13302.7</v>
      </c>
    </row>
    <row r="350" spans="1:8" ht="45">
      <c r="A350" s="21" t="s">
        <v>52</v>
      </c>
      <c r="B350" s="37" t="s">
        <v>244</v>
      </c>
      <c r="C350" s="37" t="s">
        <v>81</v>
      </c>
      <c r="D350" s="37" t="s">
        <v>51</v>
      </c>
      <c r="E350" s="37" t="s">
        <v>53</v>
      </c>
      <c r="F350" s="37"/>
      <c r="G350" s="5">
        <f>SUM(G351:G354)</f>
        <v>6520.0000000000009</v>
      </c>
      <c r="H350" s="5">
        <f>SUM(H351:H354)</f>
        <v>6847</v>
      </c>
    </row>
    <row r="351" spans="1:8" ht="90">
      <c r="A351" s="15" t="s">
        <v>22</v>
      </c>
      <c r="B351" s="37" t="s">
        <v>244</v>
      </c>
      <c r="C351" s="37" t="s">
        <v>81</v>
      </c>
      <c r="D351" s="37" t="s">
        <v>51</v>
      </c>
      <c r="E351" s="37" t="s">
        <v>53</v>
      </c>
      <c r="F351" s="37" t="s">
        <v>60</v>
      </c>
      <c r="G351" s="5">
        <v>5626.6</v>
      </c>
      <c r="H351" s="5">
        <v>5907.9</v>
      </c>
    </row>
    <row r="352" spans="1:8" ht="30">
      <c r="A352" s="15" t="s">
        <v>27</v>
      </c>
      <c r="B352" s="37" t="s">
        <v>244</v>
      </c>
      <c r="C352" s="37" t="s">
        <v>81</v>
      </c>
      <c r="D352" s="37" t="s">
        <v>51</v>
      </c>
      <c r="E352" s="37" t="s">
        <v>53</v>
      </c>
      <c r="F352" s="37" t="s">
        <v>61</v>
      </c>
      <c r="G352" s="5">
        <v>350.1</v>
      </c>
      <c r="H352" s="5">
        <v>368.1</v>
      </c>
    </row>
    <row r="353" spans="1:8" ht="30">
      <c r="A353" s="15" t="s">
        <v>37</v>
      </c>
      <c r="B353" s="37" t="s">
        <v>244</v>
      </c>
      <c r="C353" s="37" t="s">
        <v>81</v>
      </c>
      <c r="D353" s="37" t="s">
        <v>51</v>
      </c>
      <c r="E353" s="37" t="s">
        <v>53</v>
      </c>
      <c r="F353" s="37" t="s">
        <v>253</v>
      </c>
      <c r="G353" s="5">
        <v>542.29999999999995</v>
      </c>
      <c r="H353" s="5">
        <v>570</v>
      </c>
    </row>
    <row r="354" spans="1:8">
      <c r="A354" s="18" t="s">
        <v>28</v>
      </c>
      <c r="B354" s="37" t="s">
        <v>244</v>
      </c>
      <c r="C354" s="37" t="s">
        <v>81</v>
      </c>
      <c r="D354" s="37" t="s">
        <v>51</v>
      </c>
      <c r="E354" s="37" t="s">
        <v>53</v>
      </c>
      <c r="F354" s="37" t="s">
        <v>254</v>
      </c>
      <c r="G354" s="5">
        <v>1</v>
      </c>
      <c r="H354" s="5">
        <v>1</v>
      </c>
    </row>
    <row r="355" spans="1:8" ht="30">
      <c r="A355" s="11" t="s">
        <v>255</v>
      </c>
      <c r="B355" s="37" t="s">
        <v>244</v>
      </c>
      <c r="C355" s="37" t="s">
        <v>81</v>
      </c>
      <c r="D355" s="37" t="s">
        <v>51</v>
      </c>
      <c r="E355" s="37" t="s">
        <v>256</v>
      </c>
      <c r="F355" s="37"/>
      <c r="G355" s="5">
        <v>464</v>
      </c>
      <c r="H355" s="5">
        <v>488</v>
      </c>
    </row>
    <row r="356" spans="1:8" ht="30">
      <c r="A356" s="15" t="s">
        <v>27</v>
      </c>
      <c r="B356" s="37" t="s">
        <v>244</v>
      </c>
      <c r="C356" s="37" t="s">
        <v>81</v>
      </c>
      <c r="D356" s="37" t="s">
        <v>51</v>
      </c>
      <c r="E356" s="37" t="s">
        <v>256</v>
      </c>
      <c r="F356" s="37" t="s">
        <v>61</v>
      </c>
      <c r="G356" s="5">
        <v>464</v>
      </c>
      <c r="H356" s="5">
        <v>488</v>
      </c>
    </row>
    <row r="357" spans="1:8" ht="45">
      <c r="A357" s="16" t="s">
        <v>230</v>
      </c>
      <c r="B357" s="37" t="s">
        <v>244</v>
      </c>
      <c r="C357" s="37" t="s">
        <v>81</v>
      </c>
      <c r="D357" s="37" t="s">
        <v>51</v>
      </c>
      <c r="E357" s="37" t="s">
        <v>231</v>
      </c>
      <c r="G357" s="5">
        <v>5678.1</v>
      </c>
      <c r="H357" s="5">
        <v>5967.7</v>
      </c>
    </row>
    <row r="358" spans="1:8" ht="45">
      <c r="A358" s="15" t="s">
        <v>84</v>
      </c>
      <c r="B358" s="37" t="s">
        <v>244</v>
      </c>
      <c r="C358" s="37" t="s">
        <v>81</v>
      </c>
      <c r="D358" s="37" t="s">
        <v>51</v>
      </c>
      <c r="E358" s="37" t="s">
        <v>231</v>
      </c>
      <c r="F358" s="35">
        <v>600</v>
      </c>
      <c r="G358" s="5">
        <v>5678.1</v>
      </c>
      <c r="H358" s="5">
        <v>5967.7</v>
      </c>
    </row>
    <row r="359" spans="1:8">
      <c r="A359" s="11" t="s">
        <v>69</v>
      </c>
      <c r="B359" s="37" t="s">
        <v>244</v>
      </c>
      <c r="C359" s="37" t="s">
        <v>81</v>
      </c>
      <c r="D359" s="37" t="s">
        <v>51</v>
      </c>
      <c r="E359" s="37" t="s">
        <v>70</v>
      </c>
      <c r="G359" s="5">
        <f>SUM(G360+G362)</f>
        <v>1500</v>
      </c>
      <c r="H359" s="5">
        <f>SUM(H360+H362)</f>
        <v>0</v>
      </c>
    </row>
    <row r="360" spans="1:8" ht="45" hidden="1">
      <c r="A360" s="11" t="s">
        <v>257</v>
      </c>
      <c r="B360" s="37" t="s">
        <v>244</v>
      </c>
      <c r="C360" s="37" t="s">
        <v>81</v>
      </c>
      <c r="D360" s="37" t="s">
        <v>51</v>
      </c>
      <c r="E360" s="37" t="s">
        <v>235</v>
      </c>
    </row>
    <row r="361" spans="1:8" ht="30" hidden="1">
      <c r="A361" s="22" t="s">
        <v>258</v>
      </c>
      <c r="B361" s="37" t="s">
        <v>244</v>
      </c>
      <c r="C361" s="37" t="s">
        <v>81</v>
      </c>
      <c r="D361" s="37" t="s">
        <v>51</v>
      </c>
      <c r="E361" s="37" t="s">
        <v>235</v>
      </c>
      <c r="F361" s="35">
        <v>611</v>
      </c>
    </row>
    <row r="362" spans="1:8" ht="71.25" customHeight="1">
      <c r="A362" s="11" t="s">
        <v>259</v>
      </c>
      <c r="B362" s="37" t="s">
        <v>244</v>
      </c>
      <c r="C362" s="37" t="s">
        <v>81</v>
      </c>
      <c r="D362" s="37" t="s">
        <v>51</v>
      </c>
      <c r="E362" s="37" t="s">
        <v>92</v>
      </c>
      <c r="G362" s="5">
        <v>1500</v>
      </c>
    </row>
    <row r="363" spans="1:8" ht="45">
      <c r="A363" s="15" t="s">
        <v>84</v>
      </c>
      <c r="B363" s="37" t="s">
        <v>244</v>
      </c>
      <c r="C363" s="37" t="s">
        <v>81</v>
      </c>
      <c r="D363" s="37" t="s">
        <v>51</v>
      </c>
      <c r="E363" s="37" t="s">
        <v>92</v>
      </c>
      <c r="F363" s="35">
        <v>600</v>
      </c>
      <c r="G363" s="5">
        <v>1500</v>
      </c>
    </row>
    <row r="364" spans="1:8">
      <c r="A364" s="22"/>
      <c r="B364" s="37"/>
      <c r="C364" s="37"/>
      <c r="D364" s="37"/>
      <c r="E364" s="37"/>
    </row>
    <row r="365" spans="1:8" ht="43.5">
      <c r="A365" s="12" t="s">
        <v>260</v>
      </c>
      <c r="B365" s="40" t="s">
        <v>261</v>
      </c>
      <c r="C365" s="40"/>
      <c r="D365" s="40"/>
      <c r="E365" s="40"/>
      <c r="G365" s="13">
        <f>SUM(G366+G377+G382+G395)</f>
        <v>70464.800000000017</v>
      </c>
      <c r="H365" s="13">
        <f>SUM(H366+H377+H382+H395)</f>
        <v>66859.900000000009</v>
      </c>
    </row>
    <row r="366" spans="1:8">
      <c r="A366" s="11" t="s">
        <v>13</v>
      </c>
      <c r="B366" s="37" t="s">
        <v>261</v>
      </c>
      <c r="C366" s="37" t="s">
        <v>14</v>
      </c>
      <c r="D366" s="37" t="s">
        <v>15</v>
      </c>
      <c r="E366" s="37"/>
      <c r="G366" s="5">
        <f>SUM(G367)</f>
        <v>50446.8</v>
      </c>
      <c r="H366" s="5">
        <f>SUM(H367)</f>
        <v>52965.2</v>
      </c>
    </row>
    <row r="367" spans="1:8">
      <c r="A367" s="11" t="s">
        <v>33</v>
      </c>
      <c r="B367" s="37" t="s">
        <v>261</v>
      </c>
      <c r="C367" s="37" t="s">
        <v>14</v>
      </c>
      <c r="D367" s="37" t="s">
        <v>34</v>
      </c>
      <c r="E367" s="37"/>
      <c r="G367" s="5">
        <f>SUM(G368)</f>
        <v>50446.8</v>
      </c>
      <c r="H367" s="5">
        <f>SUM(H368)</f>
        <v>52965.2</v>
      </c>
    </row>
    <row r="368" spans="1:8">
      <c r="A368" s="11" t="s">
        <v>18</v>
      </c>
      <c r="B368" s="37" t="s">
        <v>261</v>
      </c>
      <c r="C368" s="37" t="s">
        <v>14</v>
      </c>
      <c r="D368" s="37" t="s">
        <v>34</v>
      </c>
      <c r="E368" s="37" t="s">
        <v>19</v>
      </c>
      <c r="G368" s="5">
        <f>SUM(G369+G373)</f>
        <v>50446.8</v>
      </c>
      <c r="H368" s="5">
        <f>SUM(H369+H373)</f>
        <v>52965.2</v>
      </c>
    </row>
    <row r="369" spans="1:8" ht="45">
      <c r="A369" s="21" t="s">
        <v>52</v>
      </c>
      <c r="B369" s="37" t="s">
        <v>261</v>
      </c>
      <c r="C369" s="37" t="s">
        <v>14</v>
      </c>
      <c r="D369" s="37" t="s">
        <v>34</v>
      </c>
      <c r="E369" s="37" t="s">
        <v>53</v>
      </c>
      <c r="G369" s="5">
        <f>SUM(G370:G372)</f>
        <v>31559.7</v>
      </c>
      <c r="H369" s="5">
        <f>SUM(H370:H372)</f>
        <v>33130.6</v>
      </c>
    </row>
    <row r="370" spans="1:8" ht="90">
      <c r="A370" s="15" t="s">
        <v>22</v>
      </c>
      <c r="B370" s="37" t="s">
        <v>261</v>
      </c>
      <c r="C370" s="37" t="s">
        <v>14</v>
      </c>
      <c r="D370" s="37" t="s">
        <v>34</v>
      </c>
      <c r="E370" s="37" t="s">
        <v>53</v>
      </c>
      <c r="F370" s="35">
        <v>100</v>
      </c>
      <c r="G370" s="5">
        <v>29028.9</v>
      </c>
      <c r="H370" s="5">
        <v>30480.7</v>
      </c>
    </row>
    <row r="371" spans="1:8" ht="30">
      <c r="A371" s="15" t="s">
        <v>27</v>
      </c>
      <c r="B371" s="37" t="s">
        <v>261</v>
      </c>
      <c r="C371" s="37" t="s">
        <v>14</v>
      </c>
      <c r="D371" s="37" t="s">
        <v>34</v>
      </c>
      <c r="E371" s="37" t="s">
        <v>53</v>
      </c>
      <c r="F371" s="35">
        <v>200</v>
      </c>
      <c r="G371" s="5">
        <v>2355.8000000000002</v>
      </c>
      <c r="H371" s="5">
        <v>2474.9</v>
      </c>
    </row>
    <row r="372" spans="1:8">
      <c r="A372" s="18" t="s">
        <v>28</v>
      </c>
      <c r="B372" s="37" t="s">
        <v>261</v>
      </c>
      <c r="C372" s="37" t="s">
        <v>14</v>
      </c>
      <c r="D372" s="37" t="s">
        <v>34</v>
      </c>
      <c r="E372" s="37" t="s">
        <v>53</v>
      </c>
      <c r="F372" s="35">
        <v>800</v>
      </c>
      <c r="G372" s="5">
        <v>175</v>
      </c>
      <c r="H372" s="5">
        <v>175</v>
      </c>
    </row>
    <row r="373" spans="1:8" ht="45">
      <c r="A373" s="11" t="s">
        <v>265</v>
      </c>
      <c r="B373" s="37" t="s">
        <v>261</v>
      </c>
      <c r="C373" s="37" t="s">
        <v>14</v>
      </c>
      <c r="D373" s="37" t="s">
        <v>34</v>
      </c>
      <c r="E373" s="37" t="s">
        <v>266</v>
      </c>
      <c r="G373" s="25">
        <f>SUM(G374:G376)</f>
        <v>18887.100000000002</v>
      </c>
      <c r="H373" s="25">
        <f>SUM(H374:H376)</f>
        <v>19834.599999999999</v>
      </c>
    </row>
    <row r="374" spans="1:8" ht="90">
      <c r="A374" s="15" t="s">
        <v>22</v>
      </c>
      <c r="B374" s="37" t="s">
        <v>261</v>
      </c>
      <c r="C374" s="37" t="s">
        <v>14</v>
      </c>
      <c r="D374" s="37" t="s">
        <v>34</v>
      </c>
      <c r="E374" s="37" t="s">
        <v>266</v>
      </c>
      <c r="F374" s="35">
        <v>100</v>
      </c>
      <c r="G374" s="25">
        <v>16288</v>
      </c>
      <c r="H374" s="5">
        <v>17103</v>
      </c>
    </row>
    <row r="375" spans="1:8" ht="30">
      <c r="A375" s="15" t="s">
        <v>27</v>
      </c>
      <c r="B375" s="37" t="s">
        <v>261</v>
      </c>
      <c r="C375" s="37" t="s">
        <v>14</v>
      </c>
      <c r="D375" s="37" t="s">
        <v>34</v>
      </c>
      <c r="E375" s="37" t="s">
        <v>266</v>
      </c>
      <c r="F375" s="35">
        <v>200</v>
      </c>
      <c r="G375" s="25">
        <v>2498.1999999999998</v>
      </c>
      <c r="H375" s="5">
        <v>2625.6</v>
      </c>
    </row>
    <row r="376" spans="1:8">
      <c r="A376" s="18" t="s">
        <v>28</v>
      </c>
      <c r="B376" s="37" t="s">
        <v>261</v>
      </c>
      <c r="C376" s="37" t="s">
        <v>14</v>
      </c>
      <c r="D376" s="37" t="s">
        <v>34</v>
      </c>
      <c r="E376" s="37" t="s">
        <v>266</v>
      </c>
      <c r="F376" s="35">
        <v>800</v>
      </c>
      <c r="G376" s="25">
        <v>100.9</v>
      </c>
      <c r="H376" s="5">
        <v>106</v>
      </c>
    </row>
    <row r="377" spans="1:8" ht="15.75">
      <c r="A377" s="24" t="s">
        <v>104</v>
      </c>
      <c r="B377" s="37" t="s">
        <v>261</v>
      </c>
      <c r="C377" s="37" t="s">
        <v>105</v>
      </c>
      <c r="D377" s="37" t="s">
        <v>15</v>
      </c>
      <c r="E377" s="37"/>
      <c r="G377" s="25">
        <f t="shared" ref="G377:H379" si="3">SUM(G378)</f>
        <v>1366.3</v>
      </c>
      <c r="H377" s="5">
        <f t="shared" si="3"/>
        <v>1436</v>
      </c>
    </row>
    <row r="378" spans="1:8">
      <c r="A378" s="11" t="s">
        <v>165</v>
      </c>
      <c r="B378" s="37" t="s">
        <v>261</v>
      </c>
      <c r="C378" s="37" t="s">
        <v>105</v>
      </c>
      <c r="D378" s="37" t="s">
        <v>14</v>
      </c>
      <c r="E378" s="37"/>
      <c r="G378" s="25">
        <f t="shared" si="3"/>
        <v>1366.3</v>
      </c>
      <c r="H378" s="5">
        <f t="shared" si="3"/>
        <v>1436</v>
      </c>
    </row>
    <row r="379" spans="1:8">
      <c r="A379" s="11" t="s">
        <v>18</v>
      </c>
      <c r="B379" s="37" t="s">
        <v>261</v>
      </c>
      <c r="C379" s="37" t="s">
        <v>105</v>
      </c>
      <c r="D379" s="37" t="s">
        <v>14</v>
      </c>
      <c r="E379" s="37" t="s">
        <v>19</v>
      </c>
      <c r="G379" s="25">
        <f t="shared" si="3"/>
        <v>1366.3</v>
      </c>
      <c r="H379" s="5">
        <f t="shared" si="3"/>
        <v>1436</v>
      </c>
    </row>
    <row r="380" spans="1:8">
      <c r="A380" s="11" t="s">
        <v>262</v>
      </c>
      <c r="B380" s="37" t="s">
        <v>261</v>
      </c>
      <c r="C380" s="37" t="s">
        <v>105</v>
      </c>
      <c r="D380" s="37" t="s">
        <v>14</v>
      </c>
      <c r="E380" s="37" t="s">
        <v>267</v>
      </c>
      <c r="G380" s="25">
        <f>SUM(G381)</f>
        <v>1366.3</v>
      </c>
      <c r="H380" s="25">
        <f>SUM(H381)</f>
        <v>1436</v>
      </c>
    </row>
    <row r="381" spans="1:8" ht="30">
      <c r="A381" s="15" t="s">
        <v>27</v>
      </c>
      <c r="B381" s="37" t="s">
        <v>261</v>
      </c>
      <c r="C381" s="37" t="s">
        <v>105</v>
      </c>
      <c r="D381" s="37" t="s">
        <v>14</v>
      </c>
      <c r="E381" s="37" t="s">
        <v>267</v>
      </c>
      <c r="F381" s="35">
        <v>200</v>
      </c>
      <c r="G381" s="25">
        <v>1366.3</v>
      </c>
      <c r="H381" s="5">
        <v>1436</v>
      </c>
    </row>
    <row r="382" spans="1:8">
      <c r="A382" s="11" t="s">
        <v>41</v>
      </c>
      <c r="B382" s="37" t="s">
        <v>261</v>
      </c>
      <c r="C382" s="37" t="s">
        <v>42</v>
      </c>
      <c r="D382" s="37" t="s">
        <v>15</v>
      </c>
      <c r="E382" s="37"/>
      <c r="G382" s="25">
        <f>SUM(G383+G389)</f>
        <v>17412.599999999999</v>
      </c>
      <c r="H382" s="5">
        <f>SUM(H383+H389)</f>
        <v>11156.400000000001</v>
      </c>
    </row>
    <row r="383" spans="1:8">
      <c r="A383" s="11" t="s">
        <v>43</v>
      </c>
      <c r="B383" s="37" t="s">
        <v>261</v>
      </c>
      <c r="C383" s="37" t="s">
        <v>44</v>
      </c>
      <c r="D383" s="37" t="s">
        <v>24</v>
      </c>
      <c r="E383" s="37"/>
      <c r="G383" s="5">
        <f>SUM(G384)</f>
        <v>7000</v>
      </c>
    </row>
    <row r="384" spans="1:8">
      <c r="A384" s="11" t="s">
        <v>69</v>
      </c>
      <c r="B384" s="37" t="s">
        <v>261</v>
      </c>
      <c r="C384" s="37" t="s">
        <v>42</v>
      </c>
      <c r="D384" s="37" t="s">
        <v>24</v>
      </c>
      <c r="E384" s="37" t="s">
        <v>70</v>
      </c>
      <c r="G384" s="5">
        <f>SUM(G385+G387)</f>
        <v>7000</v>
      </c>
    </row>
    <row r="385" spans="1:9" ht="60">
      <c r="A385" s="11" t="s">
        <v>268</v>
      </c>
      <c r="B385" s="37" t="s">
        <v>261</v>
      </c>
      <c r="C385" s="37" t="s">
        <v>42</v>
      </c>
      <c r="D385" s="37" t="s">
        <v>24</v>
      </c>
      <c r="E385" s="37" t="s">
        <v>269</v>
      </c>
      <c r="G385" s="5">
        <v>3000</v>
      </c>
    </row>
    <row r="386" spans="1:9" ht="30">
      <c r="A386" s="15" t="s">
        <v>37</v>
      </c>
      <c r="B386" s="37" t="s">
        <v>261</v>
      </c>
      <c r="C386" s="37" t="s">
        <v>42</v>
      </c>
      <c r="D386" s="37" t="s">
        <v>24</v>
      </c>
      <c r="E386" s="37" t="s">
        <v>269</v>
      </c>
      <c r="F386" s="35">
        <v>300</v>
      </c>
      <c r="G386" s="5">
        <v>3000</v>
      </c>
    </row>
    <row r="387" spans="1:9" ht="30">
      <c r="A387" s="11" t="s">
        <v>270</v>
      </c>
      <c r="B387" s="37" t="s">
        <v>261</v>
      </c>
      <c r="C387" s="37" t="s">
        <v>42</v>
      </c>
      <c r="D387" s="37" t="s">
        <v>24</v>
      </c>
      <c r="E387" s="37" t="s">
        <v>271</v>
      </c>
      <c r="G387" s="5">
        <v>4000</v>
      </c>
    </row>
    <row r="388" spans="1:9" ht="30">
      <c r="A388" s="15" t="s">
        <v>37</v>
      </c>
      <c r="B388" s="37" t="s">
        <v>261</v>
      </c>
      <c r="C388" s="37" t="s">
        <v>42</v>
      </c>
      <c r="D388" s="37" t="s">
        <v>24</v>
      </c>
      <c r="E388" s="37" t="s">
        <v>271</v>
      </c>
      <c r="F388" s="35">
        <v>300</v>
      </c>
      <c r="G388" s="5">
        <v>4000</v>
      </c>
    </row>
    <row r="389" spans="1:9">
      <c r="A389" s="11" t="s">
        <v>238</v>
      </c>
      <c r="B389" s="37" t="s">
        <v>261</v>
      </c>
      <c r="C389" s="37" t="s">
        <v>42</v>
      </c>
      <c r="D389" s="37" t="s">
        <v>51</v>
      </c>
      <c r="E389" s="37"/>
      <c r="F389" s="37"/>
      <c r="G389" s="32">
        <f>G390</f>
        <v>10412.6</v>
      </c>
      <c r="H389" s="32">
        <f>H390</f>
        <v>11156.400000000001</v>
      </c>
    </row>
    <row r="390" spans="1:9" ht="30">
      <c r="A390" s="22" t="s">
        <v>56</v>
      </c>
      <c r="B390" s="37" t="s">
        <v>261</v>
      </c>
      <c r="C390" s="37" t="s">
        <v>42</v>
      </c>
      <c r="D390" s="37" t="s">
        <v>51</v>
      </c>
      <c r="E390" s="37" t="s">
        <v>58</v>
      </c>
      <c r="F390" s="37"/>
      <c r="G390" s="32">
        <f>SUM(G391+G393)</f>
        <v>10412.6</v>
      </c>
      <c r="H390" s="5">
        <f>SUM(H391+H393)</f>
        <v>11156.400000000001</v>
      </c>
    </row>
    <row r="391" spans="1:9" ht="190.5" customHeight="1">
      <c r="A391" s="53" t="s">
        <v>296</v>
      </c>
      <c r="B391" s="37" t="s">
        <v>261</v>
      </c>
      <c r="C391" s="37" t="s">
        <v>42</v>
      </c>
      <c r="D391" s="37" t="s">
        <v>51</v>
      </c>
      <c r="E391" s="37" t="s">
        <v>297</v>
      </c>
      <c r="F391" s="37"/>
      <c r="G391" s="32">
        <f>SUM(G392)</f>
        <v>6693.8</v>
      </c>
      <c r="H391" s="5">
        <f>SUM(H392)</f>
        <v>7437.6</v>
      </c>
    </row>
    <row r="392" spans="1:9" ht="37.5" customHeight="1">
      <c r="A392" s="15" t="s">
        <v>27</v>
      </c>
      <c r="B392" s="37" t="s">
        <v>261</v>
      </c>
      <c r="C392" s="37" t="s">
        <v>42</v>
      </c>
      <c r="D392" s="37" t="s">
        <v>51</v>
      </c>
      <c r="E392" s="37" t="s">
        <v>297</v>
      </c>
      <c r="F392" s="37" t="s">
        <v>61</v>
      </c>
      <c r="G392" s="32">
        <v>6693.8</v>
      </c>
      <c r="H392" s="5">
        <v>7437.6</v>
      </c>
    </row>
    <row r="393" spans="1:9" ht="189.75" customHeight="1">
      <c r="A393" s="11" t="s">
        <v>296</v>
      </c>
      <c r="B393" s="37" t="s">
        <v>261</v>
      </c>
      <c r="C393" s="37" t="s">
        <v>42</v>
      </c>
      <c r="D393" s="37" t="s">
        <v>51</v>
      </c>
      <c r="E393" s="37" t="s">
        <v>272</v>
      </c>
      <c r="F393" s="37"/>
      <c r="G393" s="32">
        <f>SUM(G394)</f>
        <v>3718.8</v>
      </c>
      <c r="H393" s="32">
        <f>SUM(H394)</f>
        <v>3718.8</v>
      </c>
      <c r="I393" s="32"/>
    </row>
    <row r="394" spans="1:9" ht="30">
      <c r="A394" s="15" t="s">
        <v>27</v>
      </c>
      <c r="B394" s="37" t="s">
        <v>261</v>
      </c>
      <c r="C394" s="37" t="s">
        <v>42</v>
      </c>
      <c r="D394" s="37" t="s">
        <v>51</v>
      </c>
      <c r="E394" s="37" t="s">
        <v>272</v>
      </c>
      <c r="F394" s="37" t="s">
        <v>61</v>
      </c>
      <c r="G394" s="32">
        <v>3718.8</v>
      </c>
      <c r="H394" s="5">
        <v>3718.8</v>
      </c>
    </row>
    <row r="395" spans="1:9">
      <c r="A395" s="19" t="s">
        <v>144</v>
      </c>
      <c r="B395" s="37" t="s">
        <v>261</v>
      </c>
      <c r="C395" s="37" t="s">
        <v>101</v>
      </c>
      <c r="D395" s="37" t="s">
        <v>15</v>
      </c>
      <c r="E395" s="37"/>
      <c r="G395" s="25">
        <f t="shared" ref="G395:H397" si="4">SUM(G396)</f>
        <v>1239.0999999999999</v>
      </c>
      <c r="H395" s="5">
        <f t="shared" si="4"/>
        <v>1302.3</v>
      </c>
    </row>
    <row r="396" spans="1:9">
      <c r="A396" s="11" t="s">
        <v>148</v>
      </c>
      <c r="B396" s="37" t="s">
        <v>261</v>
      </c>
      <c r="C396" s="37" t="s">
        <v>101</v>
      </c>
      <c r="D396" s="37" t="s">
        <v>17</v>
      </c>
      <c r="E396" s="37"/>
      <c r="G396" s="25">
        <f t="shared" si="4"/>
        <v>1239.0999999999999</v>
      </c>
      <c r="H396" s="5">
        <f t="shared" si="4"/>
        <v>1302.3</v>
      </c>
    </row>
    <row r="397" spans="1:9" ht="96.75" customHeight="1">
      <c r="A397" s="11" t="s">
        <v>149</v>
      </c>
      <c r="B397" s="37" t="s">
        <v>261</v>
      </c>
      <c r="C397" s="37" t="s">
        <v>101</v>
      </c>
      <c r="D397" s="37" t="s">
        <v>17</v>
      </c>
      <c r="E397" s="37" t="s">
        <v>150</v>
      </c>
      <c r="G397" s="25">
        <f t="shared" si="4"/>
        <v>1239.0999999999999</v>
      </c>
      <c r="H397" s="25">
        <f t="shared" si="4"/>
        <v>1302.3</v>
      </c>
    </row>
    <row r="398" spans="1:9">
      <c r="A398" s="18" t="s">
        <v>28</v>
      </c>
      <c r="B398" s="37" t="s">
        <v>261</v>
      </c>
      <c r="C398" s="37" t="s">
        <v>101</v>
      </c>
      <c r="D398" s="37" t="s">
        <v>17</v>
      </c>
      <c r="E398" s="37" t="s">
        <v>150</v>
      </c>
      <c r="F398" s="35">
        <v>800</v>
      </c>
      <c r="G398" s="25">
        <v>1239.0999999999999</v>
      </c>
      <c r="H398" s="5">
        <v>1302.3</v>
      </c>
    </row>
    <row r="399" spans="1:9">
      <c r="A399" s="22"/>
      <c r="B399" s="37"/>
      <c r="C399" s="37"/>
      <c r="D399" s="37"/>
      <c r="E399" s="37"/>
    </row>
    <row r="400" spans="1:9" ht="29.25">
      <c r="A400" s="12" t="s">
        <v>273</v>
      </c>
      <c r="B400" s="40" t="s">
        <v>274</v>
      </c>
      <c r="C400" s="40"/>
      <c r="D400" s="40"/>
      <c r="E400" s="40"/>
      <c r="G400" s="13">
        <f>SUM(G401)</f>
        <v>15021.2</v>
      </c>
      <c r="H400" s="13">
        <f>SUM(H401)</f>
        <v>15773.2</v>
      </c>
    </row>
    <row r="401" spans="1:8">
      <c r="A401" s="11" t="s">
        <v>13</v>
      </c>
      <c r="B401" s="37" t="s">
        <v>274</v>
      </c>
      <c r="C401" s="37" t="s">
        <v>14</v>
      </c>
      <c r="D401" s="37" t="s">
        <v>15</v>
      </c>
      <c r="E401" s="37"/>
      <c r="G401" s="5">
        <f>SUM(G402+G408)</f>
        <v>15021.2</v>
      </c>
      <c r="H401" s="5">
        <f>SUM(H402+H408)</f>
        <v>15773.2</v>
      </c>
    </row>
    <row r="402" spans="1:8" ht="53.25" customHeight="1">
      <c r="A402" s="11" t="s">
        <v>275</v>
      </c>
      <c r="B402" s="37" t="s">
        <v>274</v>
      </c>
      <c r="C402" s="37" t="s">
        <v>14</v>
      </c>
      <c r="D402" s="37" t="s">
        <v>159</v>
      </c>
      <c r="E402" s="37"/>
      <c r="G402" s="5">
        <f>SUM(G403)</f>
        <v>14996.2</v>
      </c>
      <c r="H402" s="5">
        <f>SUM(H403)</f>
        <v>15748.2</v>
      </c>
    </row>
    <row r="403" spans="1:8">
      <c r="A403" s="11" t="s">
        <v>18</v>
      </c>
      <c r="B403" s="37" t="s">
        <v>274</v>
      </c>
      <c r="C403" s="37" t="s">
        <v>14</v>
      </c>
      <c r="D403" s="37" t="s">
        <v>159</v>
      </c>
      <c r="E403" s="37" t="s">
        <v>19</v>
      </c>
      <c r="G403" s="5">
        <f>SUM(G404)</f>
        <v>14996.2</v>
      </c>
      <c r="H403" s="5">
        <f>SUM(H404)</f>
        <v>15748.2</v>
      </c>
    </row>
    <row r="404" spans="1:8" ht="45">
      <c r="A404" s="21" t="s">
        <v>52</v>
      </c>
      <c r="B404" s="37" t="s">
        <v>274</v>
      </c>
      <c r="C404" s="37" t="s">
        <v>14</v>
      </c>
      <c r="D404" s="37" t="s">
        <v>159</v>
      </c>
      <c r="E404" s="37" t="s">
        <v>53</v>
      </c>
      <c r="G404" s="5">
        <f>SUM(G405:G407)</f>
        <v>14996.2</v>
      </c>
      <c r="H404" s="5">
        <f>SUM(H405:H407)</f>
        <v>15748.2</v>
      </c>
    </row>
    <row r="405" spans="1:8" ht="90">
      <c r="A405" s="15" t="s">
        <v>22</v>
      </c>
      <c r="B405" s="37" t="s">
        <v>274</v>
      </c>
      <c r="C405" s="37" t="s">
        <v>14</v>
      </c>
      <c r="D405" s="37" t="s">
        <v>159</v>
      </c>
      <c r="E405" s="37" t="s">
        <v>53</v>
      </c>
      <c r="F405" s="35">
        <v>100</v>
      </c>
      <c r="G405" s="5">
        <v>12459.6</v>
      </c>
      <c r="H405" s="5">
        <v>13083.5</v>
      </c>
    </row>
    <row r="406" spans="1:8" ht="30">
      <c r="A406" s="15" t="s">
        <v>27</v>
      </c>
      <c r="B406" s="37" t="s">
        <v>274</v>
      </c>
      <c r="C406" s="37" t="s">
        <v>14</v>
      </c>
      <c r="D406" s="37" t="s">
        <v>159</v>
      </c>
      <c r="E406" s="37" t="s">
        <v>53</v>
      </c>
      <c r="F406" s="35">
        <v>200</v>
      </c>
      <c r="G406" s="5">
        <v>2526.6</v>
      </c>
      <c r="H406" s="5">
        <v>2654.7</v>
      </c>
    </row>
    <row r="407" spans="1:8">
      <c r="A407" s="18" t="s">
        <v>28</v>
      </c>
      <c r="B407" s="37" t="s">
        <v>274</v>
      </c>
      <c r="C407" s="37" t="s">
        <v>14</v>
      </c>
      <c r="D407" s="37" t="s">
        <v>159</v>
      </c>
      <c r="E407" s="37" t="s">
        <v>53</v>
      </c>
      <c r="F407" s="35">
        <v>800</v>
      </c>
      <c r="G407" s="5">
        <v>10</v>
      </c>
      <c r="H407" s="5">
        <v>10</v>
      </c>
    </row>
    <row r="408" spans="1:8">
      <c r="A408" s="11" t="s">
        <v>33</v>
      </c>
      <c r="B408" s="37" t="s">
        <v>274</v>
      </c>
      <c r="C408" s="37" t="s">
        <v>14</v>
      </c>
      <c r="D408" s="37" t="s">
        <v>34</v>
      </c>
      <c r="E408" s="37"/>
      <c r="G408" s="5">
        <v>25</v>
      </c>
      <c r="H408" s="5">
        <v>25</v>
      </c>
    </row>
    <row r="409" spans="1:8">
      <c r="A409" s="11" t="s">
        <v>18</v>
      </c>
      <c r="B409" s="37" t="s">
        <v>274</v>
      </c>
      <c r="C409" s="37" t="s">
        <v>14</v>
      </c>
      <c r="D409" s="37" t="s">
        <v>34</v>
      </c>
      <c r="E409" s="37" t="s">
        <v>19</v>
      </c>
      <c r="G409" s="5">
        <v>25</v>
      </c>
      <c r="H409" s="5">
        <v>25</v>
      </c>
    </row>
    <row r="410" spans="1:8" ht="30" customHeight="1">
      <c r="A410" s="19" t="s">
        <v>38</v>
      </c>
      <c r="B410" s="37" t="s">
        <v>274</v>
      </c>
      <c r="C410" s="37" t="s">
        <v>14</v>
      </c>
      <c r="D410" s="37" t="s">
        <v>34</v>
      </c>
      <c r="E410" s="37" t="s">
        <v>39</v>
      </c>
      <c r="G410" s="5">
        <v>25</v>
      </c>
      <c r="H410" s="5">
        <v>25</v>
      </c>
    </row>
    <row r="411" spans="1:8" ht="45">
      <c r="A411" s="15" t="s">
        <v>84</v>
      </c>
      <c r="B411" s="37" t="s">
        <v>274</v>
      </c>
      <c r="C411" s="37" t="s">
        <v>14</v>
      </c>
      <c r="D411" s="37" t="s">
        <v>34</v>
      </c>
      <c r="E411" s="37" t="s">
        <v>39</v>
      </c>
      <c r="F411" s="35">
        <v>600</v>
      </c>
      <c r="G411" s="5">
        <v>25</v>
      </c>
      <c r="H411" s="5">
        <v>25</v>
      </c>
    </row>
    <row r="412" spans="1:8" ht="43.5" hidden="1" customHeight="1">
      <c r="A412" s="12" t="s">
        <v>276</v>
      </c>
      <c r="B412" s="40" t="s">
        <v>277</v>
      </c>
      <c r="C412" s="40"/>
      <c r="D412" s="40"/>
      <c r="E412" s="40"/>
      <c r="F412" s="40"/>
    </row>
    <row r="413" spans="1:8" ht="15" hidden="1" customHeight="1">
      <c r="A413" s="11" t="s">
        <v>13</v>
      </c>
      <c r="B413" s="37" t="s">
        <v>277</v>
      </c>
      <c r="C413" s="37" t="s">
        <v>14</v>
      </c>
      <c r="D413" s="37" t="s">
        <v>15</v>
      </c>
      <c r="E413" s="40"/>
      <c r="F413" s="40"/>
    </row>
    <row r="414" spans="1:8" ht="30" hidden="1" customHeight="1">
      <c r="A414" s="11" t="s">
        <v>278</v>
      </c>
      <c r="B414" s="37" t="s">
        <v>277</v>
      </c>
      <c r="C414" s="37" t="s">
        <v>14</v>
      </c>
      <c r="D414" s="37" t="s">
        <v>115</v>
      </c>
      <c r="E414" s="37"/>
      <c r="F414" s="37"/>
    </row>
    <row r="415" spans="1:8" ht="15" hidden="1" customHeight="1">
      <c r="A415" s="11" t="s">
        <v>264</v>
      </c>
      <c r="B415" s="37" t="s">
        <v>277</v>
      </c>
      <c r="C415" s="37" t="s">
        <v>14</v>
      </c>
      <c r="D415" s="37" t="s">
        <v>115</v>
      </c>
      <c r="E415" s="37" t="s">
        <v>19</v>
      </c>
      <c r="F415" s="37"/>
    </row>
    <row r="416" spans="1:8" ht="30" hidden="1" customHeight="1">
      <c r="A416" s="11" t="s">
        <v>279</v>
      </c>
      <c r="B416" s="37" t="s">
        <v>277</v>
      </c>
      <c r="C416" s="37" t="s">
        <v>14</v>
      </c>
      <c r="D416" s="37" t="s">
        <v>115</v>
      </c>
      <c r="E416" s="37" t="s">
        <v>280</v>
      </c>
      <c r="F416" s="37"/>
    </row>
    <row r="417" spans="1:8" ht="45" hidden="1" customHeight="1">
      <c r="A417" s="22" t="s">
        <v>72</v>
      </c>
      <c r="B417" s="37" t="s">
        <v>277</v>
      </c>
      <c r="C417" s="37" t="s">
        <v>14</v>
      </c>
      <c r="D417" s="37" t="s">
        <v>115</v>
      </c>
      <c r="E417" s="37" t="s">
        <v>280</v>
      </c>
      <c r="F417" s="37" t="s">
        <v>263</v>
      </c>
    </row>
    <row r="418" spans="1:8">
      <c r="A418" s="22"/>
      <c r="B418" s="37"/>
      <c r="C418" s="37"/>
      <c r="D418" s="37"/>
      <c r="E418" s="37"/>
    </row>
    <row r="419" spans="1:8">
      <c r="A419" s="11" t="s">
        <v>281</v>
      </c>
      <c r="B419" s="37"/>
      <c r="C419" s="37"/>
      <c r="D419" s="37"/>
      <c r="E419" s="37"/>
      <c r="G419" s="5">
        <f>109025.6+3375+82.1+0.2</f>
        <v>112482.90000000001</v>
      </c>
      <c r="H419" s="5">
        <f>187479.1+111.4+0.2</f>
        <v>187590.7</v>
      </c>
    </row>
    <row r="420" spans="1:8">
      <c r="A420" s="23"/>
      <c r="B420" s="37"/>
      <c r="C420" s="37"/>
      <c r="D420" s="37"/>
      <c r="E420" s="37"/>
    </row>
    <row r="421" spans="1:8">
      <c r="A421" s="12" t="s">
        <v>282</v>
      </c>
      <c r="B421" s="40"/>
      <c r="C421" s="40"/>
      <c r="D421" s="40"/>
      <c r="E421" s="40"/>
      <c r="G421" s="13">
        <f>SUM(G10+G38+G175+G192+G254+G273+G335+G365+G400+G412+G419)</f>
        <v>4323079.7000000011</v>
      </c>
      <c r="H421" s="13">
        <f>SUM(H10+H38+H175+H192+H254+H273+H335+H365+H400+H412+H419)</f>
        <v>4427491.1000000006</v>
      </c>
    </row>
  </sheetData>
  <mergeCells count="1">
    <mergeCell ref="A6:H6"/>
  </mergeCells>
  <printOptions horizontalCentered="1"/>
  <pageMargins left="0.70866141732283472" right="0.31496062992125984" top="0.35433070866141736" bottom="0.35433070866141736"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WareZ Provider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www.PHILka.RU</dc:creator>
  <cp:lastModifiedBy>User</cp:lastModifiedBy>
  <cp:lastPrinted>2014-12-25T04:07:20Z</cp:lastPrinted>
  <dcterms:created xsi:type="dcterms:W3CDTF">2014-09-02T00:30:28Z</dcterms:created>
  <dcterms:modified xsi:type="dcterms:W3CDTF">2014-12-25T04:14:44Z</dcterms:modified>
</cp:coreProperties>
</file>