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320" windowHeight="12960"/>
  </bookViews>
  <sheets>
    <sheet name="Лист1" sheetId="1" r:id="rId1"/>
    <sheet name="Лист2" sheetId="2" r:id="rId2"/>
    <sheet name="Лист3" sheetId="3" r:id="rId3"/>
  </sheets>
  <definedNames>
    <definedName name="_xlnm.Print_Titles" localSheetId="0">Лист1!$7:$7</definedName>
  </definedNames>
  <calcPr calcId="125725"/>
</workbook>
</file>

<file path=xl/calcChain.xml><?xml version="1.0" encoding="utf-8"?>
<calcChain xmlns="http://schemas.openxmlformats.org/spreadsheetml/2006/main">
  <c r="I556" i="1"/>
  <c r="H556"/>
  <c r="H555" s="1"/>
  <c r="G556"/>
  <c r="I555"/>
  <c r="G555"/>
  <c r="I546"/>
  <c r="H546"/>
  <c r="H545" s="1"/>
  <c r="G546"/>
  <c r="I545"/>
  <c r="G545"/>
  <c r="G538"/>
  <c r="I537"/>
  <c r="H537"/>
  <c r="H536" s="1"/>
  <c r="H535" s="1"/>
  <c r="I536"/>
  <c r="I535" s="1"/>
  <c r="I522"/>
  <c r="I521" s="1"/>
  <c r="I520" s="1"/>
  <c r="I519" s="1"/>
  <c r="I518" s="1"/>
  <c r="H522"/>
  <c r="G522"/>
  <c r="G521" s="1"/>
  <c r="G520" s="1"/>
  <c r="G519" s="1"/>
  <c r="H521"/>
  <c r="H520" s="1"/>
  <c r="H519" s="1"/>
  <c r="H518" s="1"/>
  <c r="I513"/>
  <c r="H513"/>
  <c r="H508" s="1"/>
  <c r="H495" s="1"/>
  <c r="H485" s="1"/>
  <c r="H474" s="1"/>
  <c r="G513"/>
  <c r="I508"/>
  <c r="G508"/>
  <c r="I495"/>
  <c r="G495"/>
  <c r="I485"/>
  <c r="G485"/>
  <c r="I474"/>
  <c r="G474"/>
  <c r="I464"/>
  <c r="H464"/>
  <c r="H463" s="1"/>
  <c r="H462" s="1"/>
  <c r="G464"/>
  <c r="I463"/>
  <c r="I462" s="1"/>
  <c r="G463"/>
  <c r="G462" s="1"/>
  <c r="I441"/>
  <c r="H441"/>
  <c r="H438" s="1"/>
  <c r="H423" s="1"/>
  <c r="G441"/>
  <c r="I438"/>
  <c r="G438"/>
  <c r="I423"/>
  <c r="G423"/>
  <c r="I412"/>
  <c r="H412"/>
  <c r="H411" s="1"/>
  <c r="H403" s="1"/>
  <c r="G412"/>
  <c r="I411"/>
  <c r="G411"/>
  <c r="I403"/>
  <c r="G403"/>
  <c r="I398"/>
  <c r="H398"/>
  <c r="G398"/>
  <c r="I393"/>
  <c r="H393"/>
  <c r="G393"/>
  <c r="H392"/>
  <c r="I333"/>
  <c r="H333"/>
  <c r="H332" s="1"/>
  <c r="G333"/>
  <c r="I332"/>
  <c r="G332"/>
  <c r="I324"/>
  <c r="H324"/>
  <c r="H323" s="1"/>
  <c r="G324"/>
  <c r="I323"/>
  <c r="G323"/>
  <c r="I305"/>
  <c r="I304" s="1"/>
  <c r="H305"/>
  <c r="G305"/>
  <c r="G304" s="1"/>
  <c r="G303"/>
  <c r="G302"/>
  <c r="I297"/>
  <c r="H297"/>
  <c r="G297"/>
  <c r="I292"/>
  <c r="I291" s="1"/>
  <c r="I286" s="1"/>
  <c r="H292"/>
  <c r="G292"/>
  <c r="G291" s="1"/>
  <c r="G286" s="1"/>
  <c r="H291"/>
  <c r="H286" s="1"/>
  <c r="I265"/>
  <c r="I264" s="1"/>
  <c r="I263" s="1"/>
  <c r="I262" s="1"/>
  <c r="I261" s="1"/>
  <c r="H265"/>
  <c r="G265"/>
  <c r="G264" s="1"/>
  <c r="G263" s="1"/>
  <c r="G262" s="1"/>
  <c r="G261" s="1"/>
  <c r="H264"/>
  <c r="H263" s="1"/>
  <c r="H262" s="1"/>
  <c r="H261" s="1"/>
  <c r="I233"/>
  <c r="H233"/>
  <c r="H232" s="1"/>
  <c r="H231" s="1"/>
  <c r="H226" s="1"/>
  <c r="G233"/>
  <c r="I232"/>
  <c r="I231" s="1"/>
  <c r="I226" s="1"/>
  <c r="G232"/>
  <c r="G231" s="1"/>
  <c r="G226" s="1"/>
  <c r="I193"/>
  <c r="H193"/>
  <c r="G193"/>
  <c r="I153"/>
  <c r="H153"/>
  <c r="G153"/>
  <c r="F153"/>
  <c r="I152"/>
  <c r="I148" s="1"/>
  <c r="H152"/>
  <c r="G152"/>
  <c r="G148" s="1"/>
  <c r="H148"/>
  <c r="I143"/>
  <c r="I142" s="1"/>
  <c r="I141" s="1"/>
  <c r="I140" s="1"/>
  <c r="H143"/>
  <c r="G143"/>
  <c r="G142" s="1"/>
  <c r="G141" s="1"/>
  <c r="G140" s="1"/>
  <c r="H142"/>
  <c r="H141" s="1"/>
  <c r="H140" s="1"/>
  <c r="I128"/>
  <c r="H128"/>
  <c r="G128"/>
  <c r="G115"/>
  <c r="G114"/>
  <c r="I108"/>
  <c r="I107" s="1"/>
  <c r="I99" s="1"/>
  <c r="I94" s="1"/>
  <c r="H108"/>
  <c r="G108"/>
  <c r="G107" s="1"/>
  <c r="G99" s="1"/>
  <c r="H107"/>
  <c r="H99" s="1"/>
  <c r="H94" s="1"/>
  <c r="I66"/>
  <c r="I65" s="1"/>
  <c r="H66"/>
  <c r="G66"/>
  <c r="G65" s="1"/>
  <c r="H65"/>
  <c r="I42"/>
  <c r="I41" s="1"/>
  <c r="I40" s="1"/>
  <c r="I39" s="1"/>
  <c r="I38" s="1"/>
  <c r="H42"/>
  <c r="G42"/>
  <c r="G41" s="1"/>
  <c r="G40" s="1"/>
  <c r="G39" s="1"/>
  <c r="H41"/>
  <c r="H40" s="1"/>
  <c r="H39" s="1"/>
  <c r="H38" s="1"/>
  <c r="I9"/>
  <c r="H9"/>
  <c r="G9"/>
  <c r="G280" l="1"/>
  <c r="I280"/>
  <c r="H304"/>
  <c r="H280" s="1"/>
  <c r="H391"/>
  <c r="H390" s="1"/>
  <c r="G392"/>
  <c r="G391" s="1"/>
  <c r="G390" s="1"/>
  <c r="I392"/>
  <c r="I391" s="1"/>
  <c r="I390" s="1"/>
  <c r="H589"/>
  <c r="G113"/>
  <c r="I589"/>
  <c r="G537"/>
  <c r="G536" s="1"/>
  <c r="G535" s="1"/>
  <c r="G518" s="1"/>
  <c r="G94" l="1"/>
  <c r="G38" s="1"/>
  <c r="G589" s="1"/>
</calcChain>
</file>

<file path=xl/sharedStrings.xml><?xml version="1.0" encoding="utf-8"?>
<sst xmlns="http://schemas.openxmlformats.org/spreadsheetml/2006/main" count="2219" uniqueCount="431">
  <si>
    <t xml:space="preserve">к решению Благовещенской  </t>
  </si>
  <si>
    <t>городской Думы</t>
  </si>
  <si>
    <t>Наименование</t>
  </si>
  <si>
    <t>Код главы</t>
  </si>
  <si>
    <t>РПР</t>
  </si>
  <si>
    <t>ЦСР</t>
  </si>
  <si>
    <t>ВР</t>
  </si>
  <si>
    <t>Сумма</t>
  </si>
  <si>
    <t xml:space="preserve">перемещение </t>
  </si>
  <si>
    <t>дополн</t>
  </si>
  <si>
    <t>область</t>
  </si>
  <si>
    <t>Благовещенская городская Дума</t>
  </si>
  <si>
    <t>001</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</si>
  <si>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</si>
  <si>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</si>
  <si>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</si>
  <si>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</si>
  <si>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Непрограммные расходы</t>
  </si>
  <si>
    <t>00 0 0000</t>
  </si>
  <si>
    <t>Глава муниципального образования</t>
  </si>
  <si>
    <t>00 0 0101</t>
  </si>
  <si>
    <t>Фонд оплаты труда государственных (муниципальных) органов и взносы по обязательному социальному страхованию</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</si>
  <si>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</si>
  <si>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</si>
  <si>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Обеспечение деятельности Благовещенской городской Думы</t>
  </si>
  <si>
    <t>00 0 0102</t>
  </si>
  <si>
    <t>Иные выплаты персоналу государственных (муниципальных) органов, за исключением фонда оплаты труда</t>
  </si>
  <si>
    <t>Прочая закупка товаров, работ и услуг для обеспечения государственных (муниципальных) нужд</t>
  </si>
  <si>
    <t>Уплата налога на имущество организаций и земельного налога</t>
  </si>
  <si>
    <t>Компенсация расходов, связанных с депутатской деятельностью</t>
  </si>
  <si>
    <t>00 0 0103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</si>
  <si>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</si>
  <si>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Депутаты  представительного органа муниципального образования</t>
  </si>
  <si>
    <t>00 0 0105</t>
  </si>
  <si>
    <t>Другие общегосударственные вопросы</t>
  </si>
  <si>
    <t>0113</t>
  </si>
  <si>
    <t>Финансовое обеспечение поощрений за заслуги перед муниципальным образованием городом Благовещенском</t>
  </si>
  <si>
    <t>00 0 0403</t>
  </si>
  <si>
    <t>Иные выплаты населению</t>
  </si>
  <si>
    <t xml:space="preserve">Расходы на оплату органами местного самоуправления членских и целевых взносов </t>
  </si>
  <si>
    <t>00 0 0405</t>
  </si>
  <si>
    <t>Субсидии некоммерческим организациям (за исключением государственных (муниципальных) учреждений)</t>
  </si>
  <si>
    <t>Социальная политика</t>
  </si>
  <si>
    <t>1000</t>
  </si>
  <si>
    <t>Социальное обеспечение населения</t>
  </si>
  <si>
    <t>1003</t>
  </si>
  <si>
    <t xml:space="preserve">Единовременная денежная выплата лицам, награжденным медалью «За заслуги перед городом Благовещенском» </t>
  </si>
  <si>
    <t xml:space="preserve">001 </t>
  </si>
  <si>
    <t>00 0 0505</t>
  </si>
  <si>
    <t>Публичные нормативные выплаты гражданам  несоциального характера</t>
  </si>
  <si>
    <t/>
  </si>
  <si>
    <t>Администрация города Благовещенска</t>
  </si>
  <si>
    <t>002</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</si>
  <si>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</si>
  <si>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</si>
  <si>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исполнительно-распорядительных органов муниципального образования</t>
  </si>
  <si>
    <t>00 0 0106</t>
  </si>
  <si>
    <t>Уплата прочих налогов, сборов и иных платежей</t>
  </si>
  <si>
    <t>Глава  администрации города Благовещенска</t>
  </si>
  <si>
    <t>00 0 0104</t>
  </si>
  <si>
    <t>Резервные фонды местных администраций</t>
  </si>
  <si>
    <t>00 0 0402</t>
  </si>
  <si>
    <t>244</t>
  </si>
  <si>
    <t>Расходы на выполнение государственных полномочий</t>
  </si>
  <si>
    <t xml:space="preserve">002 </t>
  </si>
  <si>
    <t>00 1 0000</t>
  </si>
  <si>
    <t>Организация и осуществление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t>
  </si>
  <si>
    <t>00 1 8736</t>
  </si>
  <si>
    <t>121</t>
  </si>
  <si>
    <t>Осуществление государственных полномочий в сфере охраны труда</t>
  </si>
  <si>
    <t>00 1 8707</t>
  </si>
  <si>
    <t>Выполнение государственных функций по организационному обеспечению деятельности административных комиссий области</t>
  </si>
  <si>
    <t>00 1 8843</t>
  </si>
  <si>
    <t>Организация деятельности комиссий по делам несовершеннолетних и защите их прав</t>
  </si>
  <si>
    <t>00 1 8729</t>
  </si>
  <si>
    <t>Обеспечение деятельности учреждения по обеспечению хозяйственного обслуживания зданий</t>
  </si>
  <si>
    <t>00 0 0204</t>
  </si>
  <si>
    <t>Фонд оплаты труда казенных учреждений и взносы по обязательному социальному страхованию</t>
  </si>
  <si>
    <t>Иные выплаты персоналу казенных учреждений, за исключением фонда оплаты труда</t>
  </si>
  <si>
    <t>Субсидии юридическим лицам (кроме некоммерческих организаций), индивидуальным предпринимателям, физическим лицам</t>
  </si>
  <si>
    <t>Субсидии  юридическим лицам на возмещение затрат, связанных с организацией предоставления государственных и муниципальных услуг на базе многофункционального центра предоставления государственных и муниципальных услуг</t>
  </si>
  <si>
    <t>00 0 0302</t>
  </si>
  <si>
    <t>Расходы  на оплату исполнительных документов</t>
  </si>
  <si>
    <t>00 0 0404</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</si>
  <si>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</si>
  <si>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Муниципальные программы</t>
  </si>
  <si>
    <t>70 0 0000</t>
  </si>
  <si>
    <t>Муниципальная  программа  "Профилактика нарушений общественного порядка  в городе Благовещенске на 2012-2014 годы"</t>
  </si>
  <si>
    <t>70 0 0400</t>
  </si>
  <si>
    <t>Муниципальная программа "Улучшение условий и охраны труда в городе Благовещенске на 2012-2014 годы"</t>
  </si>
  <si>
    <t>70 0 1500</t>
  </si>
  <si>
    <t>Национальная оборона</t>
  </si>
  <si>
    <t>0200</t>
  </si>
  <si>
    <t>Мобилизационная подготовка экономики</t>
  </si>
  <si>
    <t>0204</t>
  </si>
  <si>
    <t>Техническая зашита информации</t>
  </si>
  <si>
    <t>00 0 0406</t>
  </si>
  <si>
    <t>Мобилизационная подготовка</t>
  </si>
  <si>
    <t>00 0 0407</t>
  </si>
  <si>
    <t>Национальная экономика</t>
  </si>
  <si>
    <t>0400</t>
  </si>
  <si>
    <t>Водное хозяйство</t>
  </si>
  <si>
    <t>0406</t>
  </si>
  <si>
    <t>Муниципальная программа "Строительство и реконструкция объектов муниципальной собственности в городе Благовещенске на 2012-2015 годы"</t>
  </si>
  <si>
    <t>70 0 1900</t>
  </si>
  <si>
    <t>Берегоукрепление и реконструкция набережной р.Амур, г.Благовещенск, Амурская область</t>
  </si>
  <si>
    <t>70 0 19 08</t>
  </si>
  <si>
    <t>Бюджетные инвестиции в объекты капитального строительства государственной (муниципальной) собственности</t>
  </si>
  <si>
    <t>Транспорт</t>
  </si>
  <si>
    <t>0408</t>
  </si>
  <si>
    <t>Обеспечение деятельности учреждения, осуществляющего управление процессом перевозок и координацией работы пассажирского транспорта</t>
  </si>
  <si>
    <t>00 0 0202</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</si>
  <si>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</si>
  <si>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00 0 02 02</t>
  </si>
  <si>
    <t>Субсидии транспортным предприятиям на компенсацию  выпадающих доходов по тарифам, не обеспечивающим экономически обоснованные  затраты</t>
  </si>
  <si>
    <t>00 0 0306</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</si>
  <si>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</si>
  <si>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00 0 0377</t>
  </si>
  <si>
    <t>Муниципальная  программа "Развитие пассажирского транспорта в городе Благовещенске на 2011-2015 годы"</t>
  </si>
  <si>
    <t>70 0 0300</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</si>
  <si>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t>
  </si>
  <si>
    <t>70 0 0301</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</si>
  <si>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</si>
  <si>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70 0 2000</t>
  </si>
  <si>
    <t>Дорожное хозяйство (дорожные фонды)</t>
  </si>
  <si>
    <t>0409</t>
  </si>
  <si>
    <t>Муниципальная программа "Развитие автомобильных дорог местного значения и дорожного хозяйства города Благовещенска на 2009-2016 годы"</t>
  </si>
  <si>
    <t>70 0 0600</t>
  </si>
  <si>
    <t>Магистральные улицы Северного   планировочного района г.Благовещенска, Амурская область (ул.Шафира, ул.Муравьёва-Амурского, ул.Зелёная) (в т.ч. проектные работы)</t>
  </si>
  <si>
    <t>70 0 1901</t>
  </si>
  <si>
    <t>Магистральные улицы Северного   жилого района г.Благовещенска, Амурская область (1-я очередь ул.50 лет Октября от ул. Кольцевой до ул. Школьной)</t>
  </si>
  <si>
    <t>70 0 1904</t>
  </si>
  <si>
    <t>Строительство дорог в районе "5-ой стройки" для обеспечение транспортной инфраструктурой земельных участков, предоставленных многодетным семьям. (ул.Придорожная от ул. Центральная до ул.Энтузиастов, ул.Энтузиастов от ул.Придорожная до ул.Театральная, ул.Ромашковая от ул.Центральная до ул.Березовая) проектные работы</t>
  </si>
  <si>
    <t>70 0 1905</t>
  </si>
  <si>
    <t>Строительство дорог в районе "5-ой стройки" для обеспечение транспортной инфраструктурой земельных участков, предоставленных многодетным семьям. Улица Центральная на участке от улицы Театральная до улицы Дальняя г.Благовещенска</t>
  </si>
  <si>
    <t>70 0 1906</t>
  </si>
  <si>
    <t>Строительство дорог в районе "5-ой стройки" для обеспечения транспортной инфраструктурой земельных участков, предоставленных многодетным семьям. Улица Ромашковая на участке от улицы Центральная до улицы Энтузиастов г.Благовещенск</t>
  </si>
  <si>
    <t>70 0 1907</t>
  </si>
  <si>
    <t>Другие вопросы в области национальной экономики</t>
  </si>
  <si>
    <t>0412</t>
  </si>
  <si>
    <t>Мероприятия по землеустройству и землепользованию</t>
  </si>
  <si>
    <t>00 0 0408</t>
  </si>
  <si>
    <t>Муниципальная  программа "Строительство и реконструкция объектов муниципальной собственности в городе Благовещенске на 2012-2015 годы"</t>
  </si>
  <si>
    <t>Муниципальная программа "Развитие малого и среднего предпринимательства   в городе Благовещенске на 2012-2014 годы"</t>
  </si>
  <si>
    <t>70 0 0800</t>
  </si>
  <si>
    <t>Гранты в форме субсидии начинающим предпринимателям</t>
  </si>
  <si>
    <t>70 0 0801</t>
  </si>
  <si>
    <t xml:space="preserve">Жилищно-коммунальное хозяйство </t>
  </si>
  <si>
    <t>0500</t>
  </si>
  <si>
    <t xml:space="preserve">Жилищное  хозяйство </t>
  </si>
  <si>
    <t>0501</t>
  </si>
  <si>
    <t>Субсидии на софинансирование расходных обязательств по выполнению полномочий органов местного самоуправления по вопросам местного значения</t>
  </si>
  <si>
    <t>00 2 000</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</si>
  <si>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с учетом необходимости развития малоэтажного жилищного строительства на территории области» государственной программы «Обеспечение доступным и качественным жильём населения Амурской области на 2014-2020 годы»</t>
  </si>
  <si>
    <t>00 2 9503</t>
  </si>
  <si>
    <t>414</t>
  </si>
  <si>
    <t>Специальные расходы</t>
  </si>
  <si>
    <t>880</t>
  </si>
  <si>
    <t>00 2 9603</t>
  </si>
  <si>
    <t xml:space="preserve">Коммунальное хозяйство </t>
  </si>
  <si>
    <t>0502</t>
  </si>
  <si>
    <t>Расходы, направленные на модернизацию коммунальной инфраструктуры в рамках подпрограммы «Обеспечение доступности коммунальных услуг, повышение качества и надёжности жилищно-коммунального обслуживания населения» государственной программы «Модернизация жилищно-коммунального комплекса, энергосбережение и повышение энергетической эффективности в Амурской области на 2014-2020 годы»</t>
  </si>
  <si>
    <t>00 2 8740</t>
  </si>
  <si>
    <t>Муниципальная программа "Развитие  и модернизация систем коммунальной инфраструктуры города Благовещенска на 2009-2014 годы"</t>
  </si>
  <si>
    <t>70 0 0900</t>
  </si>
  <si>
    <t>Реконструкция очистных сооружений Северного жилого района, г. Благовещенск, Амурская область ( в т. ч. проектные работы)</t>
  </si>
  <si>
    <t>70 0 0901</t>
  </si>
  <si>
    <t>Реконструкция водозабора Северного жилого района, г. Благовещенск, Амурская область (в т.ч. проектные работы)</t>
  </si>
  <si>
    <t>70 0 0902</t>
  </si>
  <si>
    <t>Реконструкция канализационного коллектора  от Северного жилого района до очистных сооружений канализации, г. Благовещенск, Амурская область  3-я очередь (в т.ч. проектные работы)</t>
  </si>
  <si>
    <t>70 0 0903</t>
  </si>
  <si>
    <t>Строительство мусороперерабатывающего комплекса «БлагЭко» в г. Благовещенске, (II очередь) Амурская область (в том числе проектные работы)</t>
  </si>
  <si>
    <t>70 0 0904</t>
  </si>
  <si>
    <t>Строительство, реконструкция и расширение систем водоснабжения  и канализации в г. Благовещенске (водовод от насосной станции второго подъема водозабора "Северный" до распределительной сети города)</t>
  </si>
  <si>
    <t>70 0 0905</t>
  </si>
  <si>
    <t>Реконструкция канализационного коллектора от Северного жилого района до очистных сооружений канализации, г. Благовещенск, Амурская область, 4-я  очередь (проектные работы)</t>
  </si>
  <si>
    <t>70 0 0906</t>
  </si>
  <si>
    <t>Реконструкция котельной в 433 квартале города Благовещенска (в том числе проектные работы)</t>
  </si>
  <si>
    <t>70 0 0907</t>
  </si>
  <si>
    <t>Строительство электрических сетей в Северном планировочном районе города Благовещенска (в том числе проектные работы)</t>
  </si>
  <si>
    <t>70 0 0908</t>
  </si>
  <si>
    <t>Инженерная инфраструктура объектов Северного планировочного района, г. Благовещенск I этап (в том числе проектные работы)</t>
  </si>
  <si>
    <t>70 0 0909</t>
  </si>
  <si>
    <t>Строительство электрических сетей в районе «5-я стройка»</t>
  </si>
  <si>
    <t>70 0 0910</t>
  </si>
  <si>
    <t xml:space="preserve">Благоустройство </t>
  </si>
  <si>
    <t>0503</t>
  </si>
  <si>
    <t>Субсидии юридическим лицам на возмещение затрат, связанных с оказанием услуг по захоронению тел безродных (останков)</t>
  </si>
  <si>
    <t>00 0 0374</t>
  </si>
  <si>
    <t>Субсидии юридическим лицам на возмещение затрат по содержанию санитарной службы и мест захоронения</t>
  </si>
  <si>
    <t>00 0 0375</t>
  </si>
  <si>
    <t>Другие вопросы в области жилищно-коммунального хозяйства</t>
  </si>
  <si>
    <t>0505</t>
  </si>
  <si>
    <t>Обеспечение деятельности учреждения, осуществляющего  функции заказчика по строительству объектов капитального строительства</t>
  </si>
  <si>
    <t>00 0 0201</t>
  </si>
  <si>
    <t>Уплата прочих налогов, сборов и иных  платежей</t>
  </si>
  <si>
    <t>Городское кладбище восточнее 17 км. Новотроицкого шоссе г.Благовещенска (Благоустройство II очереди строительства)</t>
  </si>
  <si>
    <t>70 0 1903</t>
  </si>
  <si>
    <t>Образование</t>
  </si>
  <si>
    <t>0700</t>
  </si>
  <si>
    <t xml:space="preserve">Дошкольное образование </t>
  </si>
  <si>
    <t>0701</t>
  </si>
  <si>
    <t>Детский сад на 170 мест в кварталах 424,449</t>
  </si>
  <si>
    <t>70 0 1909</t>
  </si>
  <si>
    <t>Молодежная политика  и оздоровление детей</t>
  </si>
  <si>
    <t>0707</t>
  </si>
  <si>
    <t>Содержание МБУ Центра развития молодежных и общественных инициатив «Выбор»</t>
  </si>
  <si>
    <t>00 0 0209</t>
  </si>
  <si>
    <t>Субсидии бюджетным учреждениям на иные цели</t>
  </si>
  <si>
    <t>Проведение мероприятий для детей и молодежи</t>
  </si>
  <si>
    <t>00 0 0256</t>
  </si>
  <si>
    <t>Муниципальная программа "Развитие потенциала молодежи города Благовещенска на 2013-2015 годы"</t>
  </si>
  <si>
    <t>70 0 1700</t>
  </si>
  <si>
    <t>Пенсионное обеспечение</t>
  </si>
  <si>
    <t>1001</t>
  </si>
  <si>
    <t>Доплаты к пенсиям государственных служащих  субъектов РФ и муниципальных служащих</t>
  </si>
  <si>
    <t>00 0 0476</t>
  </si>
  <si>
    <t>Пособия, компенсации и иные социальные выплаты гражданам, кроме публичных нормативных обязательств</t>
  </si>
  <si>
    <t>Дополнительное материальное обеспечение ветеранов культуры, искусства и спорта</t>
  </si>
  <si>
    <t>00 0 0501</t>
  </si>
  <si>
    <t>Пособия, компенсации, меры социальной поддержки по публичным нормативным обязательствам</t>
  </si>
  <si>
    <t>Предоставление мер социальной поддержки гражданам, награжденным званием "Почётный гражданин города Благовещенска"</t>
  </si>
  <si>
    <t>00 0 0502</t>
  </si>
  <si>
    <t xml:space="preserve">Мероприятия  в области социальной политики </t>
  </si>
  <si>
    <t>00 0 0503</t>
  </si>
  <si>
    <t>Расходы на финансирование муниципального гранта</t>
  </si>
  <si>
    <t>00 0 0504</t>
  </si>
  <si>
    <t>Премии и гранты</t>
  </si>
  <si>
    <t xml:space="preserve">Физическая культура и спорт </t>
  </si>
  <si>
    <t>1100</t>
  </si>
  <si>
    <t xml:space="preserve">Физическая культура </t>
  </si>
  <si>
    <t>1101</t>
  </si>
  <si>
    <t>Обеспечение деятельности муниципального автономного учреждения МУСОК «Юность»</t>
  </si>
  <si>
    <t>00 0 0255</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</si>
  <si>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</si>
  <si>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Массовый спорт</t>
  </si>
  <si>
    <t>1102</t>
  </si>
  <si>
    <t>Муниципальная программа "Развитие физической культуры и спорта в городе Благовещенске на 2012-2015 годы"</t>
  </si>
  <si>
    <t>70 0 0500</t>
  </si>
  <si>
    <t>Субсидии автономным учреждениям на иные цели</t>
  </si>
  <si>
    <t xml:space="preserve"> Муниципальная программа "Создание доступной среды жизнедеятельности инвалидов других маломобильных групп населения в городе Благовещенске на 2013-2015 годы"</t>
  </si>
  <si>
    <t>Реконструкция спортивно-оздоровительного комплекса "Юность"</t>
  </si>
  <si>
    <t>70 0 1902</t>
  </si>
  <si>
    <t>Средства массовой  информации</t>
  </si>
  <si>
    <t>1200</t>
  </si>
  <si>
    <t>Телевидение и радиовещание</t>
  </si>
  <si>
    <t>1201</t>
  </si>
  <si>
    <t>Телерадиокомпании и телеорганизации</t>
  </si>
  <si>
    <t>00 0 0254</t>
  </si>
  <si>
    <t>Муниципальная  программа "Развитие отрасли культуры в городе Благовещенске на 2011-2014 годы"</t>
  </si>
  <si>
    <t>70 0 1200</t>
  </si>
  <si>
    <t>Периодическая печать и издательства</t>
  </si>
  <si>
    <t>1202</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</si>
  <si>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</si>
  <si>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00 0 0373</t>
  </si>
  <si>
    <t>Обслуживание  государственного и муниципального долга</t>
  </si>
  <si>
    <t>1300</t>
  </si>
  <si>
    <t>Обслуживание государственного внутреннего и муниципального долга</t>
  </si>
  <si>
    <t>1301</t>
  </si>
  <si>
    <t>Процентные платежи по муниципальному долгу</t>
  </si>
  <si>
    <t>00 0 0401</t>
  </si>
  <si>
    <t xml:space="preserve">Обслуживание муниципального долга </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</si>
  <si>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</si>
  <si>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</si>
  <si>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</si>
  <si>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</si>
  <si>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</si>
  <si>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</si>
  <si>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Резервные средства</t>
  </si>
  <si>
    <t xml:space="preserve">Управление ЖКХ администрации г. Благовещенска </t>
  </si>
  <si>
    <t>005</t>
  </si>
  <si>
    <t>Сельское хозяйство и рыболовство</t>
  </si>
  <si>
    <t>0405</t>
  </si>
  <si>
    <t>Расходы на осуществление отдельных государственных полномочий по регулированию численности безнадзорных животных</t>
  </si>
  <si>
    <t>00 1 5701</t>
  </si>
  <si>
    <t>Субсидии казенным предприятиям на возмещение затрат, связанных с выполнением заказа по содержанию и ремонту улично-дорожной сети</t>
  </si>
  <si>
    <t>00 0 0304</t>
  </si>
  <si>
    <t>Субсидии юридическим лицам, выполняющим работы, оказывающим услуги по содержанию и обслуживанию средств регулирования дорожного движения</t>
  </si>
  <si>
    <t>00 0 0305</t>
  </si>
  <si>
    <t>Субсидии юридическим лицам на возмещение затрат, связанных с устройством отдельных элементов обустройства автомобильных дорог местного значения</t>
  </si>
  <si>
    <t>70 0 0601</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</si>
  <si>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</si>
  <si>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00 0 0307</t>
  </si>
  <si>
    <t>Субсидии юридическим лицам на возмещение затрат, связанных с выполнением работ по текущему ремонту жилых помещений ветеранам Великой Отечественной войны, вдовам ветеранов Великой Отечественной войны, пенсионерам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получивших инвалидность при исполнении обязанностей военной службы, вдовам или родителям военнослужащих Министерства обороны Российской Федерации, Министерства внутренних дел Российской Федерации, Федеральной службы безопасности Российской Федерации, погибших при исполнении обязанностей военной службы</t>
  </si>
  <si>
    <t>00 0 0308</t>
  </si>
  <si>
    <t>Расходы на организацию проведения конкурсов по отбору управляющих организаций</t>
  </si>
  <si>
    <t>00 0 0409</t>
  </si>
  <si>
    <t>Капитальный ремонт муниципального жилищного фонда</t>
  </si>
  <si>
    <t>00 0 0470</t>
  </si>
  <si>
    <t>Закупка товаров, работ, услуг в целях капитального ремонта государственного (муниципального) имущества</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</si>
  <si>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</si>
  <si>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00 0 0471</t>
  </si>
  <si>
    <t>Текущий ремонт муниципальных жилых помещений, не заселенных гражданами (за исключением жилых помещений маневренного жилого фонда)</t>
  </si>
  <si>
    <t>00 0 0473</t>
  </si>
  <si>
    <t>Прочие мероприятия, осуществляемые за счет межбюджетных трансфертов прошлых лет из федерального бюджета</t>
  </si>
  <si>
    <t>00 2 5898</t>
  </si>
  <si>
    <t>Субсидии юридическим лицам, предоставляющим населению услуги в отделениях бань</t>
  </si>
  <si>
    <t>00 0 0309</t>
  </si>
  <si>
    <t>Субсидии юридическим лицам на возмещение затрат, связанных с содержанием газового оборудования закрепленного за ними на праве хозяйственного ведения</t>
  </si>
  <si>
    <t>00 0 0370</t>
  </si>
  <si>
    <t>Компенсация теплоснабжающим организациям выпадающих доходов, возникающих в результате установления льготных тарифов для населения Амурской области</t>
  </si>
  <si>
    <t>00 1 8712</t>
  </si>
  <si>
    <t>Субсидии юридическим лицам, выполняющим работы, оказывающим услуги по содержанию озелененных территорий общего пользования города Благовещенска</t>
  </si>
  <si>
    <t>00 0 0303</t>
  </si>
  <si>
    <t>Субсидии юридическим лицам, выполняющим работы, оказывающим услуги по содержанию муниципальных сетей наружного освещения и световых устройств</t>
  </si>
  <si>
    <t>00 0 0371</t>
  </si>
  <si>
    <t>Субсидии юридическим лицам на возмещение затарат, связанных с выполнением работ по уборке территорий общего пользования от случайного мусора, а также уборке несанкционированных свалок на территории муниципального образования города Благовещенска</t>
  </si>
  <si>
    <t>00 0 0376</t>
  </si>
  <si>
    <t>Сусидии юридическим лицам на возмещение затрат, связанных с проведением неотложных аварийно-восстановительных работ за счет средств резервного фонда</t>
  </si>
  <si>
    <t>00 0 0412</t>
  </si>
  <si>
    <t>810</t>
  </si>
  <si>
    <t>Оплата услуг по поставке электроэнергии на  уличное  освещение</t>
  </si>
  <si>
    <t>00 0 0474</t>
  </si>
  <si>
    <t>Прочие мероприятия по  благоустройству  городских округов  и поселений</t>
  </si>
  <si>
    <t>00 0 0475</t>
  </si>
  <si>
    <t>Муниципальная программа "Благоустройство дворовых территорий г. Благовещенска на 2010-2016  годы"</t>
  </si>
  <si>
    <t>70 0 1400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</si>
  <si>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</si>
  <si>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</si>
  <si>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</si>
  <si>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0300</t>
  </si>
  <si>
    <t xml:space="preserve">Защита населения  и территории от чрезвычайных  ситуаций  природного  и техногенного  характера, гражданская оборона </t>
  </si>
  <si>
    <t>0309</t>
  </si>
  <si>
    <t>Обеспечение деятельности поискового и аварийно-спасательного учреждения</t>
  </si>
  <si>
    <t>00 0 0205</t>
  </si>
  <si>
    <t>Муниципальная  программа "Обеспечение первичных мер пожарной безопасности в границах муниципального образования города Благовещенска на 2012-2014 годы"</t>
  </si>
  <si>
    <t>70 0 1800</t>
  </si>
  <si>
    <t>Управление образования администрации города Благовещенска</t>
  </si>
  <si>
    <t>007</t>
  </si>
  <si>
    <t>Дошкольное  образование</t>
  </si>
  <si>
    <t>Детские дошкольные организации</t>
  </si>
  <si>
    <t>00 0 0206</t>
  </si>
  <si>
    <t xml:space="preserve">Детский сад в кварталах 424, 449 г.Благовещенска </t>
  </si>
  <si>
    <t>00 0 0257</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</si>
  <si>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</si>
  <si>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00 1 8751</t>
  </si>
  <si>
    <t>00 1  8751</t>
  </si>
  <si>
    <t>Обеспечение  государственных гарантий реализации прав на получение общедоступного и бесплатного дошкольного  образования в частных дошкольных образовательных организациях</t>
  </si>
  <si>
    <t>00 1 8845</t>
  </si>
  <si>
    <t xml:space="preserve">Общее образование </t>
  </si>
  <si>
    <t>0702</t>
  </si>
  <si>
    <t>Школы-детские сады, школы начальные, неполные средние и средние</t>
  </si>
  <si>
    <t>00 0 0207</t>
  </si>
  <si>
    <t>Организации дополнительного образования детей</t>
  </si>
  <si>
    <t>00 0 0208</t>
  </si>
  <si>
    <t xml:space="preserve">007 </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</si>
  <si>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</si>
  <si>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00 1 8726</t>
  </si>
  <si>
    <t>Поддержка функционирования негосударственных общеобразовательных организаций</t>
  </si>
  <si>
    <t>00 1 8749</t>
  </si>
  <si>
    <t>Организации отдыха и оздоровления детей</t>
  </si>
  <si>
    <t>00 0 0258</t>
  </si>
  <si>
    <t>Другие вопросы в области образования</t>
  </si>
  <si>
    <t>0709</t>
  </si>
  <si>
    <t>Учебно-методические  кабинеты, централизованные  бухгалтерии и прочие учреждения и организации</t>
  </si>
  <si>
    <t>00 0 0253</t>
  </si>
  <si>
    <t>Муниципальная  программа "Развитие системы образования  города Благовещенска на 2011-2014 годы"</t>
  </si>
  <si>
    <t>70 0 0700</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</si>
  <si>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</si>
  <si>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Субсидии на осуществление капитальных вложений в объекты капитального строительства государственной (муниципальной) собственности автономным  учреждениям</t>
  </si>
  <si>
    <t>Гранты в форме  субсидии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t>
  </si>
  <si>
    <t>70 0 0802</t>
  </si>
  <si>
    <t>Муниципальная программа "Развитие отрасли культуры в городе Благовещенске на 2011-2014 годы"</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</si>
  <si>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</si>
  <si>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Организация и осуществление деятельности по опеке и попечительству в отношении несовершеннолетних</t>
  </si>
  <si>
    <t>00 1 8730</t>
  </si>
  <si>
    <t>Охрана семьи и детства</t>
  </si>
  <si>
    <t>1004</t>
  </si>
  <si>
    <t>Компенсация части родительской платы за присмотр и уход за детьми в дошкольных образовательных организациях</t>
  </si>
  <si>
    <t>00 1 8725</t>
  </si>
  <si>
    <t>Выплата единовременного пособия при всех формах устройства детей, лишенных родительского попечения, в семью</t>
  </si>
  <si>
    <t>00 1 1102</t>
  </si>
  <si>
    <t>Пособия, компенсации и иные социальные выплаты гражданам,  кроме публичных нормативных обязательств</t>
  </si>
  <si>
    <t>Предоставление дополнительных гарантий по социальной поддержке детей-сирот и детей, оставшихся без попечения родителей</t>
  </si>
  <si>
    <t>00 1 7007</t>
  </si>
  <si>
    <t>Оплата содержания ребенка в семье опекуна и приемной семье, а также вознаграждения, причитающегося приемному родителю</t>
  </si>
  <si>
    <t>00 1 8731</t>
  </si>
  <si>
    <t xml:space="preserve">Управление  культуры администрации города Благовещенска </t>
  </si>
  <si>
    <t>008</t>
  </si>
  <si>
    <t>Муниципальная программа «Развитие туризма в городе Благовещенске на 2010-2014 годы»</t>
  </si>
  <si>
    <t>70 0 1300</t>
  </si>
  <si>
    <t>622</t>
  </si>
  <si>
    <t>Общее образование</t>
  </si>
  <si>
    <t xml:space="preserve">Культура, кинематография </t>
  </si>
  <si>
    <t>0800</t>
  </si>
  <si>
    <t xml:space="preserve">Культура </t>
  </si>
  <si>
    <t>0801</t>
  </si>
  <si>
    <t>Учреждения культуры и мероприятия в сфере культуры и кинематографии</t>
  </si>
  <si>
    <t>00 0 0250</t>
  </si>
  <si>
    <t>612</t>
  </si>
  <si>
    <t xml:space="preserve">Библиотеки </t>
  </si>
  <si>
    <t>00 0 0251</t>
  </si>
  <si>
    <t>Другие вопросы  в области культуры, кинематографии</t>
  </si>
  <si>
    <t>0804</t>
  </si>
  <si>
    <t>122</t>
  </si>
  <si>
    <t>Расходы на содержание и сохранение памятников</t>
  </si>
  <si>
    <t>00 0 0252</t>
  </si>
  <si>
    <t>Муниципальная программа "Создание доступной среды жизнедеятельности инвалидов и других маломобильных  групп населения в городе Благовещенске на 2013-2015 годы"</t>
  </si>
  <si>
    <t>Комитет по управлению имуществом муниципального образования города Благовещенска</t>
  </si>
  <si>
    <t>012</t>
  </si>
  <si>
    <t>Обеспечение деятельности учреждения, осуществляющего управленческие функции  в жилищной сфере</t>
  </si>
  <si>
    <t>00 0 0203</t>
  </si>
  <si>
    <t>Жилищно-коммунальное хозяйство</t>
  </si>
  <si>
    <t>Содержание муниципального жилья</t>
  </si>
  <si>
    <t>00 0 0472</t>
  </si>
  <si>
    <t xml:space="preserve">Содержание нежилых помещений муниципальной собственности </t>
  </si>
  <si>
    <t>00 0 0477</t>
  </si>
  <si>
    <t>Предоставление социальных выплат молодым семьям на приобретение (строительство) жилья в рамках подпрограммы "Обеспечение жильём молодых семей" государственной программы "Обеспечение доступным и качественным жильём населения Амурской области на 2014-2020 годы"</t>
  </si>
  <si>
    <t>00 2 8814</t>
  </si>
  <si>
    <t>Муниципальная программа "Улучшение жилищных условий работников муниципальных организаций  города Благовещенска на 2013-2015 годы"</t>
  </si>
  <si>
    <t>70 0 0100</t>
  </si>
  <si>
    <t>Субсидии гражданам на приобретение жилья</t>
  </si>
  <si>
    <t>Муниципальная программа "Обеспечение жильём молодых семей на 2011-2015 годы"</t>
  </si>
  <si>
    <t>70 0 0200</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</si>
  <si>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</si>
  <si>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00 1 5082</t>
  </si>
  <si>
    <t>00 1 8732</t>
  </si>
  <si>
    <t xml:space="preserve">Контрольно-счетная палата города Благовещенска </t>
  </si>
  <si>
    <t>018</t>
  </si>
  <si>
    <t>Обеспечение деятельности финансовых, налоговых и таможенных органов и органов финансового (финансово-бюджетного) надзора</t>
  </si>
  <si>
    <t xml:space="preserve">Избирательная комиссия муниципального образования города Благовещенска </t>
  </si>
  <si>
    <t>020</t>
  </si>
  <si>
    <t>Обеспечение  проведения выборов и референдумов</t>
  </si>
  <si>
    <t>0107</t>
  </si>
  <si>
    <t>Проведение  выборов   органов местного самоуправления</t>
  </si>
  <si>
    <t>00 0 0107</t>
  </si>
  <si>
    <t>ВСЕГО:</t>
  </si>
  <si>
    <t>Приложение № 2</t>
  </si>
  <si>
    <t xml:space="preserve">от            № </t>
  </si>
  <si>
    <t>тыс.рублей</t>
  </si>
  <si>
    <t>Ведомственная структура расходов городского бюджета                                 на 2014 год</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</si>
</sst>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1"/>
      <name val="Times New Roman"/>
      <family val="1"/>
      <charset val="204"/>
    </font>
    <font>
      <sz val="10"/>
      <name val="Times New Roman"/>
      <family val="1"/>
      <charset val="204"/>
    </font>
    <font>
      <sz val="14"/>
      <name val="Times New Roman"/>
      <family val="1"/>
      <charset val="204"/>
    </font>
    <font>
      <b/>
      <sz val="11"/>
      <name val="Times New Roman"/>
      <family val="1"/>
      <charset val="204"/>
    </font>
    <font>
      <b/>
      <sz val="10"/>
      <name val="Times New Roman"/>
      <family val="1"/>
      <charset val="204"/>
    </font>
    <font>
      <sz val="14"/>
      <name val="Times New Roman Cyr"/>
      <charset val="204"/>
    </font>
    <font>
      <sz val="9"/>
      <name val="Times New Roman"/>
      <family val="1"/>
      <charset val="204"/>
    </font>
    <font>
      <sz val="11"/>
      <name val="Calibri"/>
      <family val="2"/>
      <charset val="204"/>
      <scheme val="minor"/>
    </font>
    <font>
      <sz val="10"/>
      <name val="Arial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6" fillId="0" borderId="0"/>
  </cellStyleXfs>
  <cellXfs count="46">
    <xf numFmtId="0" fontId="0" fillId="0" borderId="0" xfId="0"/>
    <xf numFmtId="0" fontId="1" fillId="2" borderId="0" xfId="0" applyFont="1" applyFill="1"/>
    <xf numFmtId="49" fontId="1" fillId="2" borderId="0" xfId="0" applyNumberFormat="1" applyFont="1" applyFill="1" applyAlignment="1">
      <alignment horizontal="center"/>
    </xf>
    <xf numFmtId="164" fontId="2" fillId="2" borderId="0" xfId="0" applyNumberFormat="1" applyFont="1" applyFill="1"/>
    <xf numFmtId="0" fontId="2" fillId="2" borderId="0" xfId="0" applyFont="1" applyFill="1"/>
    <xf numFmtId="49" fontId="1" fillId="2" borderId="0" xfId="0" applyNumberFormat="1" applyFont="1" applyFill="1" applyBorder="1" applyAlignment="1">
      <alignment horizontal="right"/>
    </xf>
    <xf numFmtId="0" fontId="1" fillId="2" borderId="0" xfId="0" applyFont="1" applyFill="1" applyAlignment="1">
      <alignment horizontal="left"/>
    </xf>
    <xf numFmtId="1" fontId="1" fillId="2" borderId="2"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164" fontId="1" fillId="2" borderId="2" xfId="0" applyNumberFormat="1" applyFont="1" applyFill="1" applyBorder="1" applyAlignment="1">
      <alignment horizontal="center" vertical="center"/>
    </xf>
    <xf numFmtId="49" fontId="1" fillId="2" borderId="3" xfId="0" applyNumberFormat="1" applyFont="1" applyFill="1" applyBorder="1" applyAlignment="1">
      <alignment horizontal="center" vertical="center" wrapText="1"/>
    </xf>
    <xf numFmtId="0" fontId="1" fillId="2" borderId="0" xfId="0" applyFont="1" applyFill="1" applyAlignment="1">
      <alignment horizontal="center" vertical="center"/>
    </xf>
    <xf numFmtId="1" fontId="1" fillId="2" borderId="0" xfId="0" applyNumberFormat="1" applyFont="1" applyFill="1" applyBorder="1" applyAlignment="1">
      <alignment horizontal="left" wrapText="1"/>
    </xf>
    <xf numFmtId="49" fontId="1" fillId="2" borderId="0" xfId="0" applyNumberFormat="1" applyFont="1" applyFill="1" applyBorder="1" applyAlignment="1">
      <alignment horizontal="center" wrapText="1"/>
    </xf>
    <xf numFmtId="1" fontId="4" fillId="2" borderId="0" xfId="0" applyNumberFormat="1" applyFont="1" applyFill="1" applyBorder="1" applyAlignment="1">
      <alignment horizontal="left" wrapText="1"/>
    </xf>
    <xf numFmtId="49" fontId="4" fillId="2" borderId="0" xfId="0" applyNumberFormat="1" applyFont="1" applyFill="1" applyBorder="1" applyAlignment="1">
      <alignment horizontal="center"/>
    </xf>
    <xf numFmtId="164" fontId="4" fillId="2" borderId="0" xfId="0" applyNumberFormat="1" applyFont="1" applyFill="1"/>
    <xf numFmtId="164" fontId="1" fillId="2" borderId="0" xfId="0" applyNumberFormat="1" applyFont="1" applyFill="1"/>
    <xf numFmtId="164" fontId="5" fillId="2" borderId="0" xfId="0" applyNumberFormat="1" applyFont="1" applyFill="1"/>
    <xf numFmtId="49" fontId="1" fillId="2" borderId="0" xfId="0" applyNumberFormat="1" applyFont="1" applyFill="1" applyBorder="1" applyAlignment="1">
      <alignment horizontal="center"/>
    </xf>
    <xf numFmtId="0" fontId="1" fillId="2" borderId="0" xfId="0" applyFont="1" applyFill="1" applyAlignment="1">
      <alignment horizontal="left" wrapText="1"/>
    </xf>
    <xf numFmtId="0" fontId="1" fillId="2" borderId="0" xfId="0" applyFont="1" applyFill="1" applyAlignment="1">
      <alignment wrapText="1"/>
    </xf>
    <xf numFmtId="0" fontId="1" fillId="2" borderId="0" xfId="0" applyFont="1" applyFill="1" applyBorder="1" applyAlignment="1">
      <alignment wrapText="1"/>
    </xf>
    <xf numFmtId="1" fontId="1" fillId="2" borderId="0" xfId="0" applyNumberFormat="1" applyFont="1" applyFill="1" applyBorder="1" applyAlignment="1">
      <alignment horizontal="center"/>
    </xf>
    <xf numFmtId="0" fontId="1" fillId="2" borderId="0" xfId="0" applyFont="1" applyFill="1" applyBorder="1" applyAlignment="1">
      <alignment vertical="top" wrapText="1"/>
    </xf>
    <xf numFmtId="0" fontId="1" fillId="2" borderId="0" xfId="0" applyFont="1" applyFill="1" applyBorder="1" applyAlignment="1">
      <alignment horizontal="left" wrapText="1"/>
    </xf>
    <xf numFmtId="49" fontId="1" fillId="2" borderId="0" xfId="0" applyNumberFormat="1" applyFont="1" applyFill="1"/>
    <xf numFmtId="0" fontId="1" fillId="2" borderId="0" xfId="0" applyNumberFormat="1" applyFont="1" applyFill="1" applyAlignment="1">
      <alignment horizontal="left" wrapText="1"/>
    </xf>
    <xf numFmtId="0" fontId="1" fillId="2" borderId="0" xfId="0" applyFont="1" applyFill="1" applyAlignment="1">
      <alignment horizontal="center"/>
    </xf>
    <xf numFmtId="0" fontId="1" fillId="2" borderId="0" xfId="0" applyFont="1" applyFill="1" applyAlignment="1">
      <alignment vertical="center" wrapText="1"/>
    </xf>
    <xf numFmtId="49" fontId="1" fillId="2" borderId="0" xfId="1" applyNumberFormat="1" applyFont="1" applyFill="1" applyBorder="1" applyAlignment="1">
      <alignment horizontal="center"/>
    </xf>
    <xf numFmtId="164" fontId="4" fillId="2" borderId="0" xfId="0" applyNumberFormat="1" applyFont="1" applyFill="1" applyAlignment="1">
      <alignment horizontal="right"/>
    </xf>
    <xf numFmtId="164" fontId="1" fillId="2" borderId="0" xfId="0" applyNumberFormat="1" applyFont="1" applyFill="1" applyAlignment="1">
      <alignment horizontal="right"/>
    </xf>
    <xf numFmtId="164" fontId="1" fillId="2" borderId="0" xfId="0" applyNumberFormat="1" applyFont="1" applyFill="1" applyBorder="1" applyAlignment="1">
      <alignment horizontal="right"/>
    </xf>
    <xf numFmtId="1" fontId="1" fillId="2" borderId="0" xfId="0" applyNumberFormat="1" applyFont="1" applyFill="1" applyBorder="1" applyAlignment="1">
      <alignment wrapText="1"/>
    </xf>
    <xf numFmtId="0" fontId="1" fillId="2" borderId="0" xfId="0" applyFont="1" applyFill="1" applyBorder="1" applyAlignment="1">
      <alignment horizontal="center"/>
    </xf>
    <xf numFmtId="0" fontId="8" fillId="2" borderId="0" xfId="0" applyFont="1" applyFill="1"/>
    <xf numFmtId="0" fontId="9" fillId="2" borderId="0" xfId="0" applyFont="1" applyFill="1"/>
    <xf numFmtId="49" fontId="1" fillId="2" borderId="0" xfId="0" applyNumberFormat="1" applyFont="1" applyFill="1" applyBorder="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49" fontId="8" fillId="2" borderId="0" xfId="0" applyNumberFormat="1" applyFont="1" applyFill="1" applyAlignment="1">
      <alignment horizontal="center"/>
    </xf>
    <xf numFmtId="0" fontId="3" fillId="2" borderId="0" xfId="0" applyFont="1" applyFill="1" applyBorder="1" applyAlignment="1">
      <alignment horizontal="center" wrapText="1"/>
    </xf>
    <xf numFmtId="0" fontId="7" fillId="2" borderId="1" xfId="0" applyFont="1" applyFill="1" applyBorder="1" applyAlignment="1">
      <alignment horizontal="right"/>
    </xf>
    <xf numFmtId="0" fontId="8" fillId="2" borderId="1" xfId="0" applyFont="1" applyFill="1" applyBorder="1" applyAlignment="1"/>
  </cellXfs>
  <cellStyles count="2">
    <cellStyle name="Обычный" xfId="0" builtinId="0"/>
    <cellStyle name="Обычный_ноябрь 200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43"/>
  <sheetViews>
    <sheetView tabSelected="1" topLeftCell="A4" workbookViewId="0">
      <selection activeCell="M495" sqref="M495"/>
    </sheetView>
  </sheetViews>
  <sheetFormatPr defaultRowHeight="15"/>
  <cols>
    <col min="1" max="1" width="51.85546875" style="37" customWidth="1"/>
    <col min="2" max="2" width="4.28515625" style="41" customWidth="1"/>
    <col min="3" max="3" width="7" style="42" customWidth="1"/>
    <col min="4" max="4" width="10.42578125" style="41" customWidth="1"/>
    <col min="5" max="5" width="4.28515625" style="41" customWidth="1"/>
    <col min="6" max="6" width="13.7109375" style="1" hidden="1" customWidth="1"/>
    <col min="7" max="7" width="11.42578125" style="1" hidden="1" customWidth="1"/>
    <col min="8" max="8" width="11.85546875" style="1" hidden="1" customWidth="1"/>
    <col min="9" max="9" width="12.140625" style="1" hidden="1" customWidth="1"/>
    <col min="10" max="10" width="11.5703125" style="3" customWidth="1"/>
    <col min="11" max="14" width="9.140625" style="4"/>
    <col min="15" max="253" width="9.140625" style="37"/>
    <col min="254" max="254" width="51.85546875" style="37" customWidth="1"/>
    <col min="255" max="255" width="6" style="37" customWidth="1"/>
    <col min="256" max="256" width="9.140625" style="37"/>
    <col min="257" max="257" width="10.42578125" style="37" customWidth="1"/>
    <col min="258" max="258" width="5" style="37" customWidth="1"/>
    <col min="259" max="262" width="0" style="37" hidden="1" customWidth="1"/>
    <col min="263" max="263" width="11.5703125" style="37" customWidth="1"/>
    <col min="264" max="264" width="10" style="37" customWidth="1"/>
    <col min="265" max="265" width="9.140625" style="37"/>
    <col min="266" max="266" width="11.5703125" style="37" customWidth="1"/>
    <col min="267" max="509" width="9.140625" style="37"/>
    <col min="510" max="510" width="51.85546875" style="37" customWidth="1"/>
    <col min="511" max="511" width="6" style="37" customWidth="1"/>
    <col min="512" max="512" width="9.140625" style="37"/>
    <col min="513" max="513" width="10.42578125" style="37" customWidth="1"/>
    <col min="514" max="514" width="5" style="37" customWidth="1"/>
    <col min="515" max="518" width="0" style="37" hidden="1" customWidth="1"/>
    <col min="519" max="519" width="11.5703125" style="37" customWidth="1"/>
    <col min="520" max="520" width="10" style="37" customWidth="1"/>
    <col min="521" max="521" width="9.140625" style="37"/>
    <col min="522" max="522" width="11.5703125" style="37" customWidth="1"/>
    <col min="523" max="765" width="9.140625" style="37"/>
    <col min="766" max="766" width="51.85546875" style="37" customWidth="1"/>
    <col min="767" max="767" width="6" style="37" customWidth="1"/>
    <col min="768" max="768" width="9.140625" style="37"/>
    <col min="769" max="769" width="10.42578125" style="37" customWidth="1"/>
    <col min="770" max="770" width="5" style="37" customWidth="1"/>
    <col min="771" max="774" width="0" style="37" hidden="1" customWidth="1"/>
    <col min="775" max="775" width="11.5703125" style="37" customWidth="1"/>
    <col min="776" max="776" width="10" style="37" customWidth="1"/>
    <col min="777" max="777" width="9.140625" style="37"/>
    <col min="778" max="778" width="11.5703125" style="37" customWidth="1"/>
    <col min="779" max="1021" width="9.140625" style="37"/>
    <col min="1022" max="1022" width="51.85546875" style="37" customWidth="1"/>
    <col min="1023" max="1023" width="6" style="37" customWidth="1"/>
    <col min="1024" max="1024" width="9.140625" style="37"/>
    <col min="1025" max="1025" width="10.42578125" style="37" customWidth="1"/>
    <col min="1026" max="1026" width="5" style="37" customWidth="1"/>
    <col min="1027" max="1030" width="0" style="37" hidden="1" customWidth="1"/>
    <col min="1031" max="1031" width="11.5703125" style="37" customWidth="1"/>
    <col min="1032" max="1032" width="10" style="37" customWidth="1"/>
    <col min="1033" max="1033" width="9.140625" style="37"/>
    <col min="1034" max="1034" width="11.5703125" style="37" customWidth="1"/>
    <col min="1035" max="1277" width="9.140625" style="37"/>
    <col min="1278" max="1278" width="51.85546875" style="37" customWidth="1"/>
    <col min="1279" max="1279" width="6" style="37" customWidth="1"/>
    <col min="1280" max="1280" width="9.140625" style="37"/>
    <col min="1281" max="1281" width="10.42578125" style="37" customWidth="1"/>
    <col min="1282" max="1282" width="5" style="37" customWidth="1"/>
    <col min="1283" max="1286" width="0" style="37" hidden="1" customWidth="1"/>
    <col min="1287" max="1287" width="11.5703125" style="37" customWidth="1"/>
    <col min="1288" max="1288" width="10" style="37" customWidth="1"/>
    <col min="1289" max="1289" width="9.140625" style="37"/>
    <col min="1290" max="1290" width="11.5703125" style="37" customWidth="1"/>
    <col min="1291" max="1533" width="9.140625" style="37"/>
    <col min="1534" max="1534" width="51.85546875" style="37" customWidth="1"/>
    <col min="1535" max="1535" width="6" style="37" customWidth="1"/>
    <col min="1536" max="1536" width="9.140625" style="37"/>
    <col min="1537" max="1537" width="10.42578125" style="37" customWidth="1"/>
    <col min="1538" max="1538" width="5" style="37" customWidth="1"/>
    <col min="1539" max="1542" width="0" style="37" hidden="1" customWidth="1"/>
    <col min="1543" max="1543" width="11.5703125" style="37" customWidth="1"/>
    <col min="1544" max="1544" width="10" style="37" customWidth="1"/>
    <col min="1545" max="1545" width="9.140625" style="37"/>
    <col min="1546" max="1546" width="11.5703125" style="37" customWidth="1"/>
    <col min="1547" max="1789" width="9.140625" style="37"/>
    <col min="1790" max="1790" width="51.85546875" style="37" customWidth="1"/>
    <col min="1791" max="1791" width="6" style="37" customWidth="1"/>
    <col min="1792" max="1792" width="9.140625" style="37"/>
    <col min="1793" max="1793" width="10.42578125" style="37" customWidth="1"/>
    <col min="1794" max="1794" width="5" style="37" customWidth="1"/>
    <col min="1795" max="1798" width="0" style="37" hidden="1" customWidth="1"/>
    <col min="1799" max="1799" width="11.5703125" style="37" customWidth="1"/>
    <col min="1800" max="1800" width="10" style="37" customWidth="1"/>
    <col min="1801" max="1801" width="9.140625" style="37"/>
    <col min="1802" max="1802" width="11.5703125" style="37" customWidth="1"/>
    <col min="1803" max="2045" width="9.140625" style="37"/>
    <col min="2046" max="2046" width="51.85546875" style="37" customWidth="1"/>
    <col min="2047" max="2047" width="6" style="37" customWidth="1"/>
    <col min="2048" max="2048" width="9.140625" style="37"/>
    <col min="2049" max="2049" width="10.42578125" style="37" customWidth="1"/>
    <col min="2050" max="2050" width="5" style="37" customWidth="1"/>
    <col min="2051" max="2054" width="0" style="37" hidden="1" customWidth="1"/>
    <col min="2055" max="2055" width="11.5703125" style="37" customWidth="1"/>
    <col min="2056" max="2056" width="10" style="37" customWidth="1"/>
    <col min="2057" max="2057" width="9.140625" style="37"/>
    <col min="2058" max="2058" width="11.5703125" style="37" customWidth="1"/>
    <col min="2059" max="2301" width="9.140625" style="37"/>
    <col min="2302" max="2302" width="51.85546875" style="37" customWidth="1"/>
    <col min="2303" max="2303" width="6" style="37" customWidth="1"/>
    <col min="2304" max="2304" width="9.140625" style="37"/>
    <col min="2305" max="2305" width="10.42578125" style="37" customWidth="1"/>
    <col min="2306" max="2306" width="5" style="37" customWidth="1"/>
    <col min="2307" max="2310" width="0" style="37" hidden="1" customWidth="1"/>
    <col min="2311" max="2311" width="11.5703125" style="37" customWidth="1"/>
    <col min="2312" max="2312" width="10" style="37" customWidth="1"/>
    <col min="2313" max="2313" width="9.140625" style="37"/>
    <col min="2314" max="2314" width="11.5703125" style="37" customWidth="1"/>
    <col min="2315" max="2557" width="9.140625" style="37"/>
    <col min="2558" max="2558" width="51.85546875" style="37" customWidth="1"/>
    <col min="2559" max="2559" width="6" style="37" customWidth="1"/>
    <col min="2560" max="2560" width="9.140625" style="37"/>
    <col min="2561" max="2561" width="10.42578125" style="37" customWidth="1"/>
    <col min="2562" max="2562" width="5" style="37" customWidth="1"/>
    <col min="2563" max="2566" width="0" style="37" hidden="1" customWidth="1"/>
    <col min="2567" max="2567" width="11.5703125" style="37" customWidth="1"/>
    <col min="2568" max="2568" width="10" style="37" customWidth="1"/>
    <col min="2569" max="2569" width="9.140625" style="37"/>
    <col min="2570" max="2570" width="11.5703125" style="37" customWidth="1"/>
    <col min="2571" max="2813" width="9.140625" style="37"/>
    <col min="2814" max="2814" width="51.85546875" style="37" customWidth="1"/>
    <col min="2815" max="2815" width="6" style="37" customWidth="1"/>
    <col min="2816" max="2816" width="9.140625" style="37"/>
    <col min="2817" max="2817" width="10.42578125" style="37" customWidth="1"/>
    <col min="2818" max="2818" width="5" style="37" customWidth="1"/>
    <col min="2819" max="2822" width="0" style="37" hidden="1" customWidth="1"/>
    <col min="2823" max="2823" width="11.5703125" style="37" customWidth="1"/>
    <col min="2824" max="2824" width="10" style="37" customWidth="1"/>
    <col min="2825" max="2825" width="9.140625" style="37"/>
    <col min="2826" max="2826" width="11.5703125" style="37" customWidth="1"/>
    <col min="2827" max="3069" width="9.140625" style="37"/>
    <col min="3070" max="3070" width="51.85546875" style="37" customWidth="1"/>
    <col min="3071" max="3071" width="6" style="37" customWidth="1"/>
    <col min="3072" max="3072" width="9.140625" style="37"/>
    <col min="3073" max="3073" width="10.42578125" style="37" customWidth="1"/>
    <col min="3074" max="3074" width="5" style="37" customWidth="1"/>
    <col min="3075" max="3078" width="0" style="37" hidden="1" customWidth="1"/>
    <col min="3079" max="3079" width="11.5703125" style="37" customWidth="1"/>
    <col min="3080" max="3080" width="10" style="37" customWidth="1"/>
    <col min="3081" max="3081" width="9.140625" style="37"/>
    <col min="3082" max="3082" width="11.5703125" style="37" customWidth="1"/>
    <col min="3083" max="3325" width="9.140625" style="37"/>
    <col min="3326" max="3326" width="51.85546875" style="37" customWidth="1"/>
    <col min="3327" max="3327" width="6" style="37" customWidth="1"/>
    <col min="3328" max="3328" width="9.140625" style="37"/>
    <col min="3329" max="3329" width="10.42578125" style="37" customWidth="1"/>
    <col min="3330" max="3330" width="5" style="37" customWidth="1"/>
    <col min="3331" max="3334" width="0" style="37" hidden="1" customWidth="1"/>
    <col min="3335" max="3335" width="11.5703125" style="37" customWidth="1"/>
    <col min="3336" max="3336" width="10" style="37" customWidth="1"/>
    <col min="3337" max="3337" width="9.140625" style="37"/>
    <col min="3338" max="3338" width="11.5703125" style="37" customWidth="1"/>
    <col min="3339" max="3581" width="9.140625" style="37"/>
    <col min="3582" max="3582" width="51.85546875" style="37" customWidth="1"/>
    <col min="3583" max="3583" width="6" style="37" customWidth="1"/>
    <col min="3584" max="3584" width="9.140625" style="37"/>
    <col min="3585" max="3585" width="10.42578125" style="37" customWidth="1"/>
    <col min="3586" max="3586" width="5" style="37" customWidth="1"/>
    <col min="3587" max="3590" width="0" style="37" hidden="1" customWidth="1"/>
    <col min="3591" max="3591" width="11.5703125" style="37" customWidth="1"/>
    <col min="3592" max="3592" width="10" style="37" customWidth="1"/>
    <col min="3593" max="3593" width="9.140625" style="37"/>
    <col min="3594" max="3594" width="11.5703125" style="37" customWidth="1"/>
    <col min="3595" max="3837" width="9.140625" style="37"/>
    <col min="3838" max="3838" width="51.85546875" style="37" customWidth="1"/>
    <col min="3839" max="3839" width="6" style="37" customWidth="1"/>
    <col min="3840" max="3840" width="9.140625" style="37"/>
    <col min="3841" max="3841" width="10.42578125" style="37" customWidth="1"/>
    <col min="3842" max="3842" width="5" style="37" customWidth="1"/>
    <col min="3843" max="3846" width="0" style="37" hidden="1" customWidth="1"/>
    <col min="3847" max="3847" width="11.5703125" style="37" customWidth="1"/>
    <col min="3848" max="3848" width="10" style="37" customWidth="1"/>
    <col min="3849" max="3849" width="9.140625" style="37"/>
    <col min="3850" max="3850" width="11.5703125" style="37" customWidth="1"/>
    <col min="3851" max="4093" width="9.140625" style="37"/>
    <col min="4094" max="4094" width="51.85546875" style="37" customWidth="1"/>
    <col min="4095" max="4095" width="6" style="37" customWidth="1"/>
    <col min="4096" max="4096" width="9.140625" style="37"/>
    <col min="4097" max="4097" width="10.42578125" style="37" customWidth="1"/>
    <col min="4098" max="4098" width="5" style="37" customWidth="1"/>
    <col min="4099" max="4102" width="0" style="37" hidden="1" customWidth="1"/>
    <col min="4103" max="4103" width="11.5703125" style="37" customWidth="1"/>
    <col min="4104" max="4104" width="10" style="37" customWidth="1"/>
    <col min="4105" max="4105" width="9.140625" style="37"/>
    <col min="4106" max="4106" width="11.5703125" style="37" customWidth="1"/>
    <col min="4107" max="4349" width="9.140625" style="37"/>
    <col min="4350" max="4350" width="51.85546875" style="37" customWidth="1"/>
    <col min="4351" max="4351" width="6" style="37" customWidth="1"/>
    <col min="4352" max="4352" width="9.140625" style="37"/>
    <col min="4353" max="4353" width="10.42578125" style="37" customWidth="1"/>
    <col min="4354" max="4354" width="5" style="37" customWidth="1"/>
    <col min="4355" max="4358" width="0" style="37" hidden="1" customWidth="1"/>
    <col min="4359" max="4359" width="11.5703125" style="37" customWidth="1"/>
    <col min="4360" max="4360" width="10" style="37" customWidth="1"/>
    <col min="4361" max="4361" width="9.140625" style="37"/>
    <col min="4362" max="4362" width="11.5703125" style="37" customWidth="1"/>
    <col min="4363" max="4605" width="9.140625" style="37"/>
    <col min="4606" max="4606" width="51.85546875" style="37" customWidth="1"/>
    <col min="4607" max="4607" width="6" style="37" customWidth="1"/>
    <col min="4608" max="4608" width="9.140625" style="37"/>
    <col min="4609" max="4609" width="10.42578125" style="37" customWidth="1"/>
    <col min="4610" max="4610" width="5" style="37" customWidth="1"/>
    <col min="4611" max="4614" width="0" style="37" hidden="1" customWidth="1"/>
    <col min="4615" max="4615" width="11.5703125" style="37" customWidth="1"/>
    <col min="4616" max="4616" width="10" style="37" customWidth="1"/>
    <col min="4617" max="4617" width="9.140625" style="37"/>
    <col min="4618" max="4618" width="11.5703125" style="37" customWidth="1"/>
    <col min="4619" max="4861" width="9.140625" style="37"/>
    <col min="4862" max="4862" width="51.85546875" style="37" customWidth="1"/>
    <col min="4863" max="4863" width="6" style="37" customWidth="1"/>
    <col min="4864" max="4864" width="9.140625" style="37"/>
    <col min="4865" max="4865" width="10.42578125" style="37" customWidth="1"/>
    <col min="4866" max="4866" width="5" style="37" customWidth="1"/>
    <col min="4867" max="4870" width="0" style="37" hidden="1" customWidth="1"/>
    <col min="4871" max="4871" width="11.5703125" style="37" customWidth="1"/>
    <col min="4872" max="4872" width="10" style="37" customWidth="1"/>
    <col min="4873" max="4873" width="9.140625" style="37"/>
    <col min="4874" max="4874" width="11.5703125" style="37" customWidth="1"/>
    <col min="4875" max="5117" width="9.140625" style="37"/>
    <col min="5118" max="5118" width="51.85546875" style="37" customWidth="1"/>
    <col min="5119" max="5119" width="6" style="37" customWidth="1"/>
    <col min="5120" max="5120" width="9.140625" style="37"/>
    <col min="5121" max="5121" width="10.42578125" style="37" customWidth="1"/>
    <col min="5122" max="5122" width="5" style="37" customWidth="1"/>
    <col min="5123" max="5126" width="0" style="37" hidden="1" customWidth="1"/>
    <col min="5127" max="5127" width="11.5703125" style="37" customWidth="1"/>
    <col min="5128" max="5128" width="10" style="37" customWidth="1"/>
    <col min="5129" max="5129" width="9.140625" style="37"/>
    <col min="5130" max="5130" width="11.5703125" style="37" customWidth="1"/>
    <col min="5131" max="5373" width="9.140625" style="37"/>
    <col min="5374" max="5374" width="51.85546875" style="37" customWidth="1"/>
    <col min="5375" max="5375" width="6" style="37" customWidth="1"/>
    <col min="5376" max="5376" width="9.140625" style="37"/>
    <col min="5377" max="5377" width="10.42578125" style="37" customWidth="1"/>
    <col min="5378" max="5378" width="5" style="37" customWidth="1"/>
    <col min="5379" max="5382" width="0" style="37" hidden="1" customWidth="1"/>
    <col min="5383" max="5383" width="11.5703125" style="37" customWidth="1"/>
    <col min="5384" max="5384" width="10" style="37" customWidth="1"/>
    <col min="5385" max="5385" width="9.140625" style="37"/>
    <col min="5386" max="5386" width="11.5703125" style="37" customWidth="1"/>
    <col min="5387" max="5629" width="9.140625" style="37"/>
    <col min="5630" max="5630" width="51.85546875" style="37" customWidth="1"/>
    <col min="5631" max="5631" width="6" style="37" customWidth="1"/>
    <col min="5632" max="5632" width="9.140625" style="37"/>
    <col min="5633" max="5633" width="10.42578125" style="37" customWidth="1"/>
    <col min="5634" max="5634" width="5" style="37" customWidth="1"/>
    <col min="5635" max="5638" width="0" style="37" hidden="1" customWidth="1"/>
    <col min="5639" max="5639" width="11.5703125" style="37" customWidth="1"/>
    <col min="5640" max="5640" width="10" style="37" customWidth="1"/>
    <col min="5641" max="5641" width="9.140625" style="37"/>
    <col min="5642" max="5642" width="11.5703125" style="37" customWidth="1"/>
    <col min="5643" max="5885" width="9.140625" style="37"/>
    <col min="5886" max="5886" width="51.85546875" style="37" customWidth="1"/>
    <col min="5887" max="5887" width="6" style="37" customWidth="1"/>
    <col min="5888" max="5888" width="9.140625" style="37"/>
    <col min="5889" max="5889" width="10.42578125" style="37" customWidth="1"/>
    <col min="5890" max="5890" width="5" style="37" customWidth="1"/>
    <col min="5891" max="5894" width="0" style="37" hidden="1" customWidth="1"/>
    <col min="5895" max="5895" width="11.5703125" style="37" customWidth="1"/>
    <col min="5896" max="5896" width="10" style="37" customWidth="1"/>
    <col min="5897" max="5897" width="9.140625" style="37"/>
    <col min="5898" max="5898" width="11.5703125" style="37" customWidth="1"/>
    <col min="5899" max="6141" width="9.140625" style="37"/>
    <col min="6142" max="6142" width="51.85546875" style="37" customWidth="1"/>
    <col min="6143" max="6143" width="6" style="37" customWidth="1"/>
    <col min="6144" max="6144" width="9.140625" style="37"/>
    <col min="6145" max="6145" width="10.42578125" style="37" customWidth="1"/>
    <col min="6146" max="6146" width="5" style="37" customWidth="1"/>
    <col min="6147" max="6150" width="0" style="37" hidden="1" customWidth="1"/>
    <col min="6151" max="6151" width="11.5703125" style="37" customWidth="1"/>
    <col min="6152" max="6152" width="10" style="37" customWidth="1"/>
    <col min="6153" max="6153" width="9.140625" style="37"/>
    <col min="6154" max="6154" width="11.5703125" style="37" customWidth="1"/>
    <col min="6155" max="6397" width="9.140625" style="37"/>
    <col min="6398" max="6398" width="51.85546875" style="37" customWidth="1"/>
    <col min="6399" max="6399" width="6" style="37" customWidth="1"/>
    <col min="6400" max="6400" width="9.140625" style="37"/>
    <col min="6401" max="6401" width="10.42578125" style="37" customWidth="1"/>
    <col min="6402" max="6402" width="5" style="37" customWidth="1"/>
    <col min="6403" max="6406" width="0" style="37" hidden="1" customWidth="1"/>
    <col min="6407" max="6407" width="11.5703125" style="37" customWidth="1"/>
    <col min="6408" max="6408" width="10" style="37" customWidth="1"/>
    <col min="6409" max="6409" width="9.140625" style="37"/>
    <col min="6410" max="6410" width="11.5703125" style="37" customWidth="1"/>
    <col min="6411" max="6653" width="9.140625" style="37"/>
    <col min="6654" max="6654" width="51.85546875" style="37" customWidth="1"/>
    <col min="6655" max="6655" width="6" style="37" customWidth="1"/>
    <col min="6656" max="6656" width="9.140625" style="37"/>
    <col min="6657" max="6657" width="10.42578125" style="37" customWidth="1"/>
    <col min="6658" max="6658" width="5" style="37" customWidth="1"/>
    <col min="6659" max="6662" width="0" style="37" hidden="1" customWidth="1"/>
    <col min="6663" max="6663" width="11.5703125" style="37" customWidth="1"/>
    <col min="6664" max="6664" width="10" style="37" customWidth="1"/>
    <col min="6665" max="6665" width="9.140625" style="37"/>
    <col min="6666" max="6666" width="11.5703125" style="37" customWidth="1"/>
    <col min="6667" max="6909" width="9.140625" style="37"/>
    <col min="6910" max="6910" width="51.85546875" style="37" customWidth="1"/>
    <col min="6911" max="6911" width="6" style="37" customWidth="1"/>
    <col min="6912" max="6912" width="9.140625" style="37"/>
    <col min="6913" max="6913" width="10.42578125" style="37" customWidth="1"/>
    <col min="6914" max="6914" width="5" style="37" customWidth="1"/>
    <col min="6915" max="6918" width="0" style="37" hidden="1" customWidth="1"/>
    <col min="6919" max="6919" width="11.5703125" style="37" customWidth="1"/>
    <col min="6920" max="6920" width="10" style="37" customWidth="1"/>
    <col min="6921" max="6921" width="9.140625" style="37"/>
    <col min="6922" max="6922" width="11.5703125" style="37" customWidth="1"/>
    <col min="6923" max="7165" width="9.140625" style="37"/>
    <col min="7166" max="7166" width="51.85546875" style="37" customWidth="1"/>
    <col min="7167" max="7167" width="6" style="37" customWidth="1"/>
    <col min="7168" max="7168" width="9.140625" style="37"/>
    <col min="7169" max="7169" width="10.42578125" style="37" customWidth="1"/>
    <col min="7170" max="7170" width="5" style="37" customWidth="1"/>
    <col min="7171" max="7174" width="0" style="37" hidden="1" customWidth="1"/>
    <col min="7175" max="7175" width="11.5703125" style="37" customWidth="1"/>
    <col min="7176" max="7176" width="10" style="37" customWidth="1"/>
    <col min="7177" max="7177" width="9.140625" style="37"/>
    <col min="7178" max="7178" width="11.5703125" style="37" customWidth="1"/>
    <col min="7179" max="7421" width="9.140625" style="37"/>
    <col min="7422" max="7422" width="51.85546875" style="37" customWidth="1"/>
    <col min="7423" max="7423" width="6" style="37" customWidth="1"/>
    <col min="7424" max="7424" width="9.140625" style="37"/>
    <col min="7425" max="7425" width="10.42578125" style="37" customWidth="1"/>
    <col min="7426" max="7426" width="5" style="37" customWidth="1"/>
    <col min="7427" max="7430" width="0" style="37" hidden="1" customWidth="1"/>
    <col min="7431" max="7431" width="11.5703125" style="37" customWidth="1"/>
    <col min="7432" max="7432" width="10" style="37" customWidth="1"/>
    <col min="7433" max="7433" width="9.140625" style="37"/>
    <col min="7434" max="7434" width="11.5703125" style="37" customWidth="1"/>
    <col min="7435" max="7677" width="9.140625" style="37"/>
    <col min="7678" max="7678" width="51.85546875" style="37" customWidth="1"/>
    <col min="7679" max="7679" width="6" style="37" customWidth="1"/>
    <col min="7680" max="7680" width="9.140625" style="37"/>
    <col min="7681" max="7681" width="10.42578125" style="37" customWidth="1"/>
    <col min="7682" max="7682" width="5" style="37" customWidth="1"/>
    <col min="7683" max="7686" width="0" style="37" hidden="1" customWidth="1"/>
    <col min="7687" max="7687" width="11.5703125" style="37" customWidth="1"/>
    <col min="7688" max="7688" width="10" style="37" customWidth="1"/>
    <col min="7689" max="7689" width="9.140625" style="37"/>
    <col min="7690" max="7690" width="11.5703125" style="37" customWidth="1"/>
    <col min="7691" max="7933" width="9.140625" style="37"/>
    <col min="7934" max="7934" width="51.85546875" style="37" customWidth="1"/>
    <col min="7935" max="7935" width="6" style="37" customWidth="1"/>
    <col min="7936" max="7936" width="9.140625" style="37"/>
    <col min="7937" max="7937" width="10.42578125" style="37" customWidth="1"/>
    <col min="7938" max="7938" width="5" style="37" customWidth="1"/>
    <col min="7939" max="7942" width="0" style="37" hidden="1" customWidth="1"/>
    <col min="7943" max="7943" width="11.5703125" style="37" customWidth="1"/>
    <col min="7944" max="7944" width="10" style="37" customWidth="1"/>
    <col min="7945" max="7945" width="9.140625" style="37"/>
    <col min="7946" max="7946" width="11.5703125" style="37" customWidth="1"/>
    <col min="7947" max="8189" width="9.140625" style="37"/>
    <col min="8190" max="8190" width="51.85546875" style="37" customWidth="1"/>
    <col min="8191" max="8191" width="6" style="37" customWidth="1"/>
    <col min="8192" max="8192" width="9.140625" style="37"/>
    <col min="8193" max="8193" width="10.42578125" style="37" customWidth="1"/>
    <col min="8194" max="8194" width="5" style="37" customWidth="1"/>
    <col min="8195" max="8198" width="0" style="37" hidden="1" customWidth="1"/>
    <col min="8199" max="8199" width="11.5703125" style="37" customWidth="1"/>
    <col min="8200" max="8200" width="10" style="37" customWidth="1"/>
    <col min="8201" max="8201" width="9.140625" style="37"/>
    <col min="8202" max="8202" width="11.5703125" style="37" customWidth="1"/>
    <col min="8203" max="8445" width="9.140625" style="37"/>
    <col min="8446" max="8446" width="51.85546875" style="37" customWidth="1"/>
    <col min="8447" max="8447" width="6" style="37" customWidth="1"/>
    <col min="8448" max="8448" width="9.140625" style="37"/>
    <col min="8449" max="8449" width="10.42578125" style="37" customWidth="1"/>
    <col min="8450" max="8450" width="5" style="37" customWidth="1"/>
    <col min="8451" max="8454" width="0" style="37" hidden="1" customWidth="1"/>
    <col min="8455" max="8455" width="11.5703125" style="37" customWidth="1"/>
    <col min="8456" max="8456" width="10" style="37" customWidth="1"/>
    <col min="8457" max="8457" width="9.140625" style="37"/>
    <col min="8458" max="8458" width="11.5703125" style="37" customWidth="1"/>
    <col min="8459" max="8701" width="9.140625" style="37"/>
    <col min="8702" max="8702" width="51.85546875" style="37" customWidth="1"/>
    <col min="8703" max="8703" width="6" style="37" customWidth="1"/>
    <col min="8704" max="8704" width="9.140625" style="37"/>
    <col min="8705" max="8705" width="10.42578125" style="37" customWidth="1"/>
    <col min="8706" max="8706" width="5" style="37" customWidth="1"/>
    <col min="8707" max="8710" width="0" style="37" hidden="1" customWidth="1"/>
    <col min="8711" max="8711" width="11.5703125" style="37" customWidth="1"/>
    <col min="8712" max="8712" width="10" style="37" customWidth="1"/>
    <col min="8713" max="8713" width="9.140625" style="37"/>
    <col min="8714" max="8714" width="11.5703125" style="37" customWidth="1"/>
    <col min="8715" max="8957" width="9.140625" style="37"/>
    <col min="8958" max="8958" width="51.85546875" style="37" customWidth="1"/>
    <col min="8959" max="8959" width="6" style="37" customWidth="1"/>
    <col min="8960" max="8960" width="9.140625" style="37"/>
    <col min="8961" max="8961" width="10.42578125" style="37" customWidth="1"/>
    <col min="8962" max="8962" width="5" style="37" customWidth="1"/>
    <col min="8963" max="8966" width="0" style="37" hidden="1" customWidth="1"/>
    <col min="8967" max="8967" width="11.5703125" style="37" customWidth="1"/>
    <col min="8968" max="8968" width="10" style="37" customWidth="1"/>
    <col min="8969" max="8969" width="9.140625" style="37"/>
    <col min="8970" max="8970" width="11.5703125" style="37" customWidth="1"/>
    <col min="8971" max="9213" width="9.140625" style="37"/>
    <col min="9214" max="9214" width="51.85546875" style="37" customWidth="1"/>
    <col min="9215" max="9215" width="6" style="37" customWidth="1"/>
    <col min="9216" max="9216" width="9.140625" style="37"/>
    <col min="9217" max="9217" width="10.42578125" style="37" customWidth="1"/>
    <col min="9218" max="9218" width="5" style="37" customWidth="1"/>
    <col min="9219" max="9222" width="0" style="37" hidden="1" customWidth="1"/>
    <col min="9223" max="9223" width="11.5703125" style="37" customWidth="1"/>
    <col min="9224" max="9224" width="10" style="37" customWidth="1"/>
    <col min="9225" max="9225" width="9.140625" style="37"/>
    <col min="9226" max="9226" width="11.5703125" style="37" customWidth="1"/>
    <col min="9227" max="9469" width="9.140625" style="37"/>
    <col min="9470" max="9470" width="51.85546875" style="37" customWidth="1"/>
    <col min="9471" max="9471" width="6" style="37" customWidth="1"/>
    <col min="9472" max="9472" width="9.140625" style="37"/>
    <col min="9473" max="9473" width="10.42578125" style="37" customWidth="1"/>
    <col min="9474" max="9474" width="5" style="37" customWidth="1"/>
    <col min="9475" max="9478" width="0" style="37" hidden="1" customWidth="1"/>
    <col min="9479" max="9479" width="11.5703125" style="37" customWidth="1"/>
    <col min="9480" max="9480" width="10" style="37" customWidth="1"/>
    <col min="9481" max="9481" width="9.140625" style="37"/>
    <col min="9482" max="9482" width="11.5703125" style="37" customWidth="1"/>
    <col min="9483" max="9725" width="9.140625" style="37"/>
    <col min="9726" max="9726" width="51.85546875" style="37" customWidth="1"/>
    <col min="9727" max="9727" width="6" style="37" customWidth="1"/>
    <col min="9728" max="9728" width="9.140625" style="37"/>
    <col min="9729" max="9729" width="10.42578125" style="37" customWidth="1"/>
    <col min="9730" max="9730" width="5" style="37" customWidth="1"/>
    <col min="9731" max="9734" width="0" style="37" hidden="1" customWidth="1"/>
    <col min="9735" max="9735" width="11.5703125" style="37" customWidth="1"/>
    <col min="9736" max="9736" width="10" style="37" customWidth="1"/>
    <col min="9737" max="9737" width="9.140625" style="37"/>
    <col min="9738" max="9738" width="11.5703125" style="37" customWidth="1"/>
    <col min="9739" max="9981" width="9.140625" style="37"/>
    <col min="9982" max="9982" width="51.85546875" style="37" customWidth="1"/>
    <col min="9983" max="9983" width="6" style="37" customWidth="1"/>
    <col min="9984" max="9984" width="9.140625" style="37"/>
    <col min="9985" max="9985" width="10.42578125" style="37" customWidth="1"/>
    <col min="9986" max="9986" width="5" style="37" customWidth="1"/>
    <col min="9987" max="9990" width="0" style="37" hidden="1" customWidth="1"/>
    <col min="9991" max="9991" width="11.5703125" style="37" customWidth="1"/>
    <col min="9992" max="9992" width="10" style="37" customWidth="1"/>
    <col min="9993" max="9993" width="9.140625" style="37"/>
    <col min="9994" max="9994" width="11.5703125" style="37" customWidth="1"/>
    <col min="9995" max="10237" width="9.140625" style="37"/>
    <col min="10238" max="10238" width="51.85546875" style="37" customWidth="1"/>
    <col min="10239" max="10239" width="6" style="37" customWidth="1"/>
    <col min="10240" max="10240" width="9.140625" style="37"/>
    <col min="10241" max="10241" width="10.42578125" style="37" customWidth="1"/>
    <col min="10242" max="10242" width="5" style="37" customWidth="1"/>
    <col min="10243" max="10246" width="0" style="37" hidden="1" customWidth="1"/>
    <col min="10247" max="10247" width="11.5703125" style="37" customWidth="1"/>
    <col min="10248" max="10248" width="10" style="37" customWidth="1"/>
    <col min="10249" max="10249" width="9.140625" style="37"/>
    <col min="10250" max="10250" width="11.5703125" style="37" customWidth="1"/>
    <col min="10251" max="10493" width="9.140625" style="37"/>
    <col min="10494" max="10494" width="51.85546875" style="37" customWidth="1"/>
    <col min="10495" max="10495" width="6" style="37" customWidth="1"/>
    <col min="10496" max="10496" width="9.140625" style="37"/>
    <col min="10497" max="10497" width="10.42578125" style="37" customWidth="1"/>
    <col min="10498" max="10498" width="5" style="37" customWidth="1"/>
    <col min="10499" max="10502" width="0" style="37" hidden="1" customWidth="1"/>
    <col min="10503" max="10503" width="11.5703125" style="37" customWidth="1"/>
    <col min="10504" max="10504" width="10" style="37" customWidth="1"/>
    <col min="10505" max="10505" width="9.140625" style="37"/>
    <col min="10506" max="10506" width="11.5703125" style="37" customWidth="1"/>
    <col min="10507" max="10749" width="9.140625" style="37"/>
    <col min="10750" max="10750" width="51.85546875" style="37" customWidth="1"/>
    <col min="10751" max="10751" width="6" style="37" customWidth="1"/>
    <col min="10752" max="10752" width="9.140625" style="37"/>
    <col min="10753" max="10753" width="10.42578125" style="37" customWidth="1"/>
    <col min="10754" max="10754" width="5" style="37" customWidth="1"/>
    <col min="10755" max="10758" width="0" style="37" hidden="1" customWidth="1"/>
    <col min="10759" max="10759" width="11.5703125" style="37" customWidth="1"/>
    <col min="10760" max="10760" width="10" style="37" customWidth="1"/>
    <col min="10761" max="10761" width="9.140625" style="37"/>
    <col min="10762" max="10762" width="11.5703125" style="37" customWidth="1"/>
    <col min="10763" max="11005" width="9.140625" style="37"/>
    <col min="11006" max="11006" width="51.85546875" style="37" customWidth="1"/>
    <col min="11007" max="11007" width="6" style="37" customWidth="1"/>
    <col min="11008" max="11008" width="9.140625" style="37"/>
    <col min="11009" max="11009" width="10.42578125" style="37" customWidth="1"/>
    <col min="11010" max="11010" width="5" style="37" customWidth="1"/>
    <col min="11011" max="11014" width="0" style="37" hidden="1" customWidth="1"/>
    <col min="11015" max="11015" width="11.5703125" style="37" customWidth="1"/>
    <col min="11016" max="11016" width="10" style="37" customWidth="1"/>
    <col min="11017" max="11017" width="9.140625" style="37"/>
    <col min="11018" max="11018" width="11.5703125" style="37" customWidth="1"/>
    <col min="11019" max="11261" width="9.140625" style="37"/>
    <col min="11262" max="11262" width="51.85546875" style="37" customWidth="1"/>
    <col min="11263" max="11263" width="6" style="37" customWidth="1"/>
    <col min="11264" max="11264" width="9.140625" style="37"/>
    <col min="11265" max="11265" width="10.42578125" style="37" customWidth="1"/>
    <col min="11266" max="11266" width="5" style="37" customWidth="1"/>
    <col min="11267" max="11270" width="0" style="37" hidden="1" customWidth="1"/>
    <col min="11271" max="11271" width="11.5703125" style="37" customWidth="1"/>
    <col min="11272" max="11272" width="10" style="37" customWidth="1"/>
    <col min="11273" max="11273" width="9.140625" style="37"/>
    <col min="11274" max="11274" width="11.5703125" style="37" customWidth="1"/>
    <col min="11275" max="11517" width="9.140625" style="37"/>
    <col min="11518" max="11518" width="51.85546875" style="37" customWidth="1"/>
    <col min="11519" max="11519" width="6" style="37" customWidth="1"/>
    <col min="11520" max="11520" width="9.140625" style="37"/>
    <col min="11521" max="11521" width="10.42578125" style="37" customWidth="1"/>
    <col min="11522" max="11522" width="5" style="37" customWidth="1"/>
    <col min="11523" max="11526" width="0" style="37" hidden="1" customWidth="1"/>
    <col min="11527" max="11527" width="11.5703125" style="37" customWidth="1"/>
    <col min="11528" max="11528" width="10" style="37" customWidth="1"/>
    <col min="11529" max="11529" width="9.140625" style="37"/>
    <col min="11530" max="11530" width="11.5703125" style="37" customWidth="1"/>
    <col min="11531" max="11773" width="9.140625" style="37"/>
    <col min="11774" max="11774" width="51.85546875" style="37" customWidth="1"/>
    <col min="11775" max="11775" width="6" style="37" customWidth="1"/>
    <col min="11776" max="11776" width="9.140625" style="37"/>
    <col min="11777" max="11777" width="10.42578125" style="37" customWidth="1"/>
    <col min="11778" max="11778" width="5" style="37" customWidth="1"/>
    <col min="11779" max="11782" width="0" style="37" hidden="1" customWidth="1"/>
    <col min="11783" max="11783" width="11.5703125" style="37" customWidth="1"/>
    <col min="11784" max="11784" width="10" style="37" customWidth="1"/>
    <col min="11785" max="11785" width="9.140625" style="37"/>
    <col min="11786" max="11786" width="11.5703125" style="37" customWidth="1"/>
    <col min="11787" max="12029" width="9.140625" style="37"/>
    <col min="12030" max="12030" width="51.85546875" style="37" customWidth="1"/>
    <col min="12031" max="12031" width="6" style="37" customWidth="1"/>
    <col min="12032" max="12032" width="9.140625" style="37"/>
    <col min="12033" max="12033" width="10.42578125" style="37" customWidth="1"/>
    <col min="12034" max="12034" width="5" style="37" customWidth="1"/>
    <col min="12035" max="12038" width="0" style="37" hidden="1" customWidth="1"/>
    <col min="12039" max="12039" width="11.5703125" style="37" customWidth="1"/>
    <col min="12040" max="12040" width="10" style="37" customWidth="1"/>
    <col min="12041" max="12041" width="9.140625" style="37"/>
    <col min="12042" max="12042" width="11.5703125" style="37" customWidth="1"/>
    <col min="12043" max="12285" width="9.140625" style="37"/>
    <col min="12286" max="12286" width="51.85546875" style="37" customWidth="1"/>
    <col min="12287" max="12287" width="6" style="37" customWidth="1"/>
    <col min="12288" max="12288" width="9.140625" style="37"/>
    <col min="12289" max="12289" width="10.42578125" style="37" customWidth="1"/>
    <col min="12290" max="12290" width="5" style="37" customWidth="1"/>
    <col min="12291" max="12294" width="0" style="37" hidden="1" customWidth="1"/>
    <col min="12295" max="12295" width="11.5703125" style="37" customWidth="1"/>
    <col min="12296" max="12296" width="10" style="37" customWidth="1"/>
    <col min="12297" max="12297" width="9.140625" style="37"/>
    <col min="12298" max="12298" width="11.5703125" style="37" customWidth="1"/>
    <col min="12299" max="12541" width="9.140625" style="37"/>
    <col min="12542" max="12542" width="51.85546875" style="37" customWidth="1"/>
    <col min="12543" max="12543" width="6" style="37" customWidth="1"/>
    <col min="12544" max="12544" width="9.140625" style="37"/>
    <col min="12545" max="12545" width="10.42578125" style="37" customWidth="1"/>
    <col min="12546" max="12546" width="5" style="37" customWidth="1"/>
    <col min="12547" max="12550" width="0" style="37" hidden="1" customWidth="1"/>
    <col min="12551" max="12551" width="11.5703125" style="37" customWidth="1"/>
    <col min="12552" max="12552" width="10" style="37" customWidth="1"/>
    <col min="12553" max="12553" width="9.140625" style="37"/>
    <col min="12554" max="12554" width="11.5703125" style="37" customWidth="1"/>
    <col min="12555" max="12797" width="9.140625" style="37"/>
    <col min="12798" max="12798" width="51.85546875" style="37" customWidth="1"/>
    <col min="12799" max="12799" width="6" style="37" customWidth="1"/>
    <col min="12800" max="12800" width="9.140625" style="37"/>
    <col min="12801" max="12801" width="10.42578125" style="37" customWidth="1"/>
    <col min="12802" max="12802" width="5" style="37" customWidth="1"/>
    <col min="12803" max="12806" width="0" style="37" hidden="1" customWidth="1"/>
    <col min="12807" max="12807" width="11.5703125" style="37" customWidth="1"/>
    <col min="12808" max="12808" width="10" style="37" customWidth="1"/>
    <col min="12809" max="12809" width="9.140625" style="37"/>
    <col min="12810" max="12810" width="11.5703125" style="37" customWidth="1"/>
    <col min="12811" max="13053" width="9.140625" style="37"/>
    <col min="13054" max="13054" width="51.85546875" style="37" customWidth="1"/>
    <col min="13055" max="13055" width="6" style="37" customWidth="1"/>
    <col min="13056" max="13056" width="9.140625" style="37"/>
    <col min="13057" max="13057" width="10.42578125" style="37" customWidth="1"/>
    <col min="13058" max="13058" width="5" style="37" customWidth="1"/>
    <col min="13059" max="13062" width="0" style="37" hidden="1" customWidth="1"/>
    <col min="13063" max="13063" width="11.5703125" style="37" customWidth="1"/>
    <col min="13064" max="13064" width="10" style="37" customWidth="1"/>
    <col min="13065" max="13065" width="9.140625" style="37"/>
    <col min="13066" max="13066" width="11.5703125" style="37" customWidth="1"/>
    <col min="13067" max="13309" width="9.140625" style="37"/>
    <col min="13310" max="13310" width="51.85546875" style="37" customWidth="1"/>
    <col min="13311" max="13311" width="6" style="37" customWidth="1"/>
    <col min="13312" max="13312" width="9.140625" style="37"/>
    <col min="13313" max="13313" width="10.42578125" style="37" customWidth="1"/>
    <col min="13314" max="13314" width="5" style="37" customWidth="1"/>
    <col min="13315" max="13318" width="0" style="37" hidden="1" customWidth="1"/>
    <col min="13319" max="13319" width="11.5703125" style="37" customWidth="1"/>
    <col min="13320" max="13320" width="10" style="37" customWidth="1"/>
    <col min="13321" max="13321" width="9.140625" style="37"/>
    <col min="13322" max="13322" width="11.5703125" style="37" customWidth="1"/>
    <col min="13323" max="13565" width="9.140625" style="37"/>
    <col min="13566" max="13566" width="51.85546875" style="37" customWidth="1"/>
    <col min="13567" max="13567" width="6" style="37" customWidth="1"/>
    <col min="13568" max="13568" width="9.140625" style="37"/>
    <col min="13569" max="13569" width="10.42578125" style="37" customWidth="1"/>
    <col min="13570" max="13570" width="5" style="37" customWidth="1"/>
    <col min="13571" max="13574" width="0" style="37" hidden="1" customWidth="1"/>
    <col min="13575" max="13575" width="11.5703125" style="37" customWidth="1"/>
    <col min="13576" max="13576" width="10" style="37" customWidth="1"/>
    <col min="13577" max="13577" width="9.140625" style="37"/>
    <col min="13578" max="13578" width="11.5703125" style="37" customWidth="1"/>
    <col min="13579" max="13821" width="9.140625" style="37"/>
    <col min="13822" max="13822" width="51.85546875" style="37" customWidth="1"/>
    <col min="13823" max="13823" width="6" style="37" customWidth="1"/>
    <col min="13824" max="13824" width="9.140625" style="37"/>
    <col min="13825" max="13825" width="10.42578125" style="37" customWidth="1"/>
    <col min="13826" max="13826" width="5" style="37" customWidth="1"/>
    <col min="13827" max="13830" width="0" style="37" hidden="1" customWidth="1"/>
    <col min="13831" max="13831" width="11.5703125" style="37" customWidth="1"/>
    <col min="13832" max="13832" width="10" style="37" customWidth="1"/>
    <col min="13833" max="13833" width="9.140625" style="37"/>
    <col min="13834" max="13834" width="11.5703125" style="37" customWidth="1"/>
    <col min="13835" max="14077" width="9.140625" style="37"/>
    <col min="14078" max="14078" width="51.85546875" style="37" customWidth="1"/>
    <col min="14079" max="14079" width="6" style="37" customWidth="1"/>
    <col min="14080" max="14080" width="9.140625" style="37"/>
    <col min="14081" max="14081" width="10.42578125" style="37" customWidth="1"/>
    <col min="14082" max="14082" width="5" style="37" customWidth="1"/>
    <col min="14083" max="14086" width="0" style="37" hidden="1" customWidth="1"/>
    <col min="14087" max="14087" width="11.5703125" style="37" customWidth="1"/>
    <col min="14088" max="14088" width="10" style="37" customWidth="1"/>
    <col min="14089" max="14089" width="9.140625" style="37"/>
    <col min="14090" max="14090" width="11.5703125" style="37" customWidth="1"/>
    <col min="14091" max="14333" width="9.140625" style="37"/>
    <col min="14334" max="14334" width="51.85546875" style="37" customWidth="1"/>
    <col min="14335" max="14335" width="6" style="37" customWidth="1"/>
    <col min="14336" max="14336" width="9.140625" style="37"/>
    <col min="14337" max="14337" width="10.42578125" style="37" customWidth="1"/>
    <col min="14338" max="14338" width="5" style="37" customWidth="1"/>
    <col min="14339" max="14342" width="0" style="37" hidden="1" customWidth="1"/>
    <col min="14343" max="14343" width="11.5703125" style="37" customWidth="1"/>
    <col min="14344" max="14344" width="10" style="37" customWidth="1"/>
    <col min="14345" max="14345" width="9.140625" style="37"/>
    <col min="14346" max="14346" width="11.5703125" style="37" customWidth="1"/>
    <col min="14347" max="14589" width="9.140625" style="37"/>
    <col min="14590" max="14590" width="51.85546875" style="37" customWidth="1"/>
    <col min="14591" max="14591" width="6" style="37" customWidth="1"/>
    <col min="14592" max="14592" width="9.140625" style="37"/>
    <col min="14593" max="14593" width="10.42578125" style="37" customWidth="1"/>
    <col min="14594" max="14594" width="5" style="37" customWidth="1"/>
    <col min="14595" max="14598" width="0" style="37" hidden="1" customWidth="1"/>
    <col min="14599" max="14599" width="11.5703125" style="37" customWidth="1"/>
    <col min="14600" max="14600" width="10" style="37" customWidth="1"/>
    <col min="14601" max="14601" width="9.140625" style="37"/>
    <col min="14602" max="14602" width="11.5703125" style="37" customWidth="1"/>
    <col min="14603" max="14845" width="9.140625" style="37"/>
    <col min="14846" max="14846" width="51.85546875" style="37" customWidth="1"/>
    <col min="14847" max="14847" width="6" style="37" customWidth="1"/>
    <col min="14848" max="14848" width="9.140625" style="37"/>
    <col min="14849" max="14849" width="10.42578125" style="37" customWidth="1"/>
    <col min="14850" max="14850" width="5" style="37" customWidth="1"/>
    <col min="14851" max="14854" width="0" style="37" hidden="1" customWidth="1"/>
    <col min="14855" max="14855" width="11.5703125" style="37" customWidth="1"/>
    <col min="14856" max="14856" width="10" style="37" customWidth="1"/>
    <col min="14857" max="14857" width="9.140625" style="37"/>
    <col min="14858" max="14858" width="11.5703125" style="37" customWidth="1"/>
    <col min="14859" max="15101" width="9.140625" style="37"/>
    <col min="15102" max="15102" width="51.85546875" style="37" customWidth="1"/>
    <col min="15103" max="15103" width="6" style="37" customWidth="1"/>
    <col min="15104" max="15104" width="9.140625" style="37"/>
    <col min="15105" max="15105" width="10.42578125" style="37" customWidth="1"/>
    <col min="15106" max="15106" width="5" style="37" customWidth="1"/>
    <col min="15107" max="15110" width="0" style="37" hidden="1" customWidth="1"/>
    <col min="15111" max="15111" width="11.5703125" style="37" customWidth="1"/>
    <col min="15112" max="15112" width="10" style="37" customWidth="1"/>
    <col min="15113" max="15113" width="9.140625" style="37"/>
    <col min="15114" max="15114" width="11.5703125" style="37" customWidth="1"/>
    <col min="15115" max="15357" width="9.140625" style="37"/>
    <col min="15358" max="15358" width="51.85546875" style="37" customWidth="1"/>
    <col min="15359" max="15359" width="6" style="37" customWidth="1"/>
    <col min="15360" max="15360" width="9.140625" style="37"/>
    <col min="15361" max="15361" width="10.42578125" style="37" customWidth="1"/>
    <col min="15362" max="15362" width="5" style="37" customWidth="1"/>
    <col min="15363" max="15366" width="0" style="37" hidden="1" customWidth="1"/>
    <col min="15367" max="15367" width="11.5703125" style="37" customWidth="1"/>
    <col min="15368" max="15368" width="10" style="37" customWidth="1"/>
    <col min="15369" max="15369" width="9.140625" style="37"/>
    <col min="15370" max="15370" width="11.5703125" style="37" customWidth="1"/>
    <col min="15371" max="15613" width="9.140625" style="37"/>
    <col min="15614" max="15614" width="51.85546875" style="37" customWidth="1"/>
    <col min="15615" max="15615" width="6" style="37" customWidth="1"/>
    <col min="15616" max="15616" width="9.140625" style="37"/>
    <col min="15617" max="15617" width="10.42578125" style="37" customWidth="1"/>
    <col min="15618" max="15618" width="5" style="37" customWidth="1"/>
    <col min="15619" max="15622" width="0" style="37" hidden="1" customWidth="1"/>
    <col min="15623" max="15623" width="11.5703125" style="37" customWidth="1"/>
    <col min="15624" max="15624" width="10" style="37" customWidth="1"/>
    <col min="15625" max="15625" width="9.140625" style="37"/>
    <col min="15626" max="15626" width="11.5703125" style="37" customWidth="1"/>
    <col min="15627" max="15869" width="9.140625" style="37"/>
    <col min="15870" max="15870" width="51.85546875" style="37" customWidth="1"/>
    <col min="15871" max="15871" width="6" style="37" customWidth="1"/>
    <col min="15872" max="15872" width="9.140625" style="37"/>
    <col min="15873" max="15873" width="10.42578125" style="37" customWidth="1"/>
    <col min="15874" max="15874" width="5" style="37" customWidth="1"/>
    <col min="15875" max="15878" width="0" style="37" hidden="1" customWidth="1"/>
    <col min="15879" max="15879" width="11.5703125" style="37" customWidth="1"/>
    <col min="15880" max="15880" width="10" style="37" customWidth="1"/>
    <col min="15881" max="15881" width="9.140625" style="37"/>
    <col min="15882" max="15882" width="11.5703125" style="37" customWidth="1"/>
    <col min="15883" max="16125" width="9.140625" style="37"/>
    <col min="16126" max="16126" width="51.85546875" style="37" customWidth="1"/>
    <col min="16127" max="16127" width="6" style="37" customWidth="1"/>
    <col min="16128" max="16128" width="9.140625" style="37"/>
    <col min="16129" max="16129" width="10.42578125" style="37" customWidth="1"/>
    <col min="16130" max="16130" width="5" style="37" customWidth="1"/>
    <col min="16131" max="16134" width="0" style="37" hidden="1" customWidth="1"/>
    <col min="16135" max="16135" width="11.5703125" style="37" customWidth="1"/>
    <col min="16136" max="16136" width="10" style="37" customWidth="1"/>
    <col min="16137" max="16137" width="9.140625" style="37"/>
    <col min="16138" max="16138" width="11.5703125" style="37" customWidth="1"/>
    <col min="16139" max="16384" width="9.140625" style="37"/>
  </cols>
  <sheetData>
    <row r="1" spans="1:10">
      <c r="A1" s="1"/>
      <c r="B1" s="29"/>
      <c r="C1" s="2"/>
      <c r="D1" s="36" t="s">
        <v>427</v>
      </c>
      <c r="E1" s="36"/>
    </row>
    <row r="2" spans="1:10">
      <c r="A2" s="1"/>
      <c r="B2" s="29"/>
      <c r="C2" s="2"/>
      <c r="D2" s="20" t="s">
        <v>0</v>
      </c>
      <c r="E2" s="20"/>
    </row>
    <row r="3" spans="1:10">
      <c r="A3" s="1"/>
      <c r="B3" s="29"/>
      <c r="C3" s="2"/>
      <c r="D3" s="20" t="s">
        <v>1</v>
      </c>
      <c r="E3" s="20"/>
    </row>
    <row r="4" spans="1:10">
      <c r="A4" s="1"/>
      <c r="B4" s="29"/>
      <c r="C4" s="2"/>
      <c r="D4" s="39" t="s">
        <v>428</v>
      </c>
      <c r="E4" s="29"/>
      <c r="F4" s="6"/>
    </row>
    <row r="5" spans="1:10" ht="35.25" customHeight="1">
      <c r="A5" s="43" t="s">
        <v>430</v>
      </c>
      <c r="B5" s="43"/>
      <c r="C5" s="43"/>
      <c r="D5" s="43"/>
      <c r="E5" s="43"/>
    </row>
    <row r="6" spans="1:10">
      <c r="A6" s="1"/>
      <c r="B6" s="29"/>
      <c r="C6" s="2"/>
      <c r="D6" s="44" t="s">
        <v>429</v>
      </c>
      <c r="E6" s="45"/>
      <c r="F6" s="45"/>
    </row>
    <row r="7" spans="1:10" ht="60">
      <c r="A7" s="7" t="s">
        <v>2</v>
      </c>
      <c r="B7" s="8" t="s">
        <v>3</v>
      </c>
      <c r="C7" s="8" t="s">
        <v>4</v>
      </c>
      <c r="D7" s="8" t="s">
        <v>5</v>
      </c>
      <c r="E7" s="9" t="s">
        <v>6</v>
      </c>
      <c r="F7" s="10" t="s">
        <v>7</v>
      </c>
      <c r="G7" s="11" t="s">
        <v>8</v>
      </c>
      <c r="H7" s="12" t="s">
        <v>9</v>
      </c>
      <c r="I7" s="12" t="s">
        <v>10</v>
      </c>
      <c r="J7" s="10" t="s">
        <v>7</v>
      </c>
    </row>
    <row r="8" spans="1:10">
      <c r="A8" s="13"/>
      <c r="B8" s="14"/>
      <c r="C8" s="2"/>
      <c r="D8" s="14"/>
      <c r="E8" s="29"/>
    </row>
    <row r="9" spans="1:10">
      <c r="A9" s="15" t="s">
        <v>11</v>
      </c>
      <c r="B9" s="16" t="s">
        <v>12</v>
      </c>
      <c r="C9" s="2"/>
      <c r="D9" s="16"/>
      <c r="E9" s="29"/>
      <c r="F9" s="17">
        <v>38636.699999999997</v>
      </c>
      <c r="G9" s="18">
        <f>SUM(G10+G32)</f>
        <v>0</v>
      </c>
      <c r="H9" s="18">
        <f>SUM(H10+H32)</f>
        <v>0</v>
      </c>
      <c r="I9" s="18">
        <f>SUM(I10+I32)</f>
        <v>0</v>
      </c>
      <c r="J9" s="19">
        <v>38636.699999999997</v>
      </c>
    </row>
    <row r="10" spans="1:10">
      <c r="A10" s="13" t="s">
        <v>13</v>
      </c>
      <c r="B10" s="20" t="s">
        <v>12</v>
      </c>
      <c r="C10" s="2" t="s">
        <v>14</v>
      </c>
      <c r="D10" s="20"/>
      <c r="E10" s="29"/>
      <c r="F10" s="18">
        <v>38349.199999999997</v>
      </c>
      <c r="G10" s="18"/>
      <c r="H10" s="18"/>
      <c r="I10" s="18"/>
      <c r="J10" s="3">
        <v>38349.199999999997</v>
      </c>
    </row>
    <row r="11" spans="1:10" ht="45">
      <c r="A11" s="13" t="s">
        <v>15</v>
      </c>
      <c r="B11" s="20" t="s">
        <v>12</v>
      </c>
      <c r="C11" s="2" t="s">
        <v>16</v>
      </c>
      <c r="D11" s="20"/>
      <c r="E11" s="29"/>
      <c r="F11" s="18">
        <v>2013.1</v>
      </c>
      <c r="G11" s="18"/>
      <c r="H11" s="18"/>
      <c r="I11" s="18"/>
      <c r="J11" s="3">
        <v>2013.1</v>
      </c>
    </row>
    <row r="12" spans="1:10">
      <c r="A12" s="13" t="s">
        <v>17</v>
      </c>
      <c r="B12" s="20" t="s">
        <v>12</v>
      </c>
      <c r="C12" s="2" t="s">
        <v>16</v>
      </c>
      <c r="D12" s="20" t="s">
        <v>18</v>
      </c>
      <c r="E12" s="29"/>
      <c r="F12" s="18">
        <v>2013.1</v>
      </c>
      <c r="G12" s="18"/>
      <c r="H12" s="18"/>
      <c r="I12" s="18"/>
      <c r="J12" s="3">
        <v>2013.1</v>
      </c>
    </row>
    <row r="13" spans="1:10">
      <c r="A13" s="13" t="s">
        <v>19</v>
      </c>
      <c r="B13" s="20" t="s">
        <v>12</v>
      </c>
      <c r="C13" s="2" t="s">
        <v>16</v>
      </c>
      <c r="D13" s="20" t="s">
        <v>20</v>
      </c>
      <c r="E13" s="29"/>
      <c r="F13" s="18">
        <v>2013.1</v>
      </c>
      <c r="G13" s="18"/>
      <c r="H13" s="18"/>
      <c r="I13" s="18"/>
      <c r="J13" s="3">
        <v>2013.1</v>
      </c>
    </row>
    <row r="14" spans="1:10" ht="45">
      <c r="A14" s="21" t="s">
        <v>21</v>
      </c>
      <c r="B14" s="20" t="s">
        <v>12</v>
      </c>
      <c r="C14" s="2" t="s">
        <v>16</v>
      </c>
      <c r="D14" s="20" t="s">
        <v>20</v>
      </c>
      <c r="E14" s="29">
        <v>121</v>
      </c>
      <c r="F14" s="18">
        <v>2013.1</v>
      </c>
      <c r="G14" s="18"/>
      <c r="H14" s="18"/>
      <c r="I14" s="18"/>
      <c r="J14" s="3">
        <v>2013.1</v>
      </c>
    </row>
    <row r="15" spans="1:10" ht="60">
      <c r="A15" s="13" t="s">
        <v>22</v>
      </c>
      <c r="B15" s="20" t="s">
        <v>12</v>
      </c>
      <c r="C15" s="2" t="s">
        <v>23</v>
      </c>
      <c r="D15" s="20"/>
      <c r="E15" s="29"/>
      <c r="F15" s="18">
        <v>32616.1</v>
      </c>
      <c r="G15" s="18"/>
      <c r="H15" s="18"/>
      <c r="I15" s="18"/>
      <c r="J15" s="3">
        <v>32616.1</v>
      </c>
    </row>
    <row r="16" spans="1:10">
      <c r="A16" s="13" t="s">
        <v>17</v>
      </c>
      <c r="B16" s="20" t="s">
        <v>12</v>
      </c>
      <c r="C16" s="2" t="s">
        <v>23</v>
      </c>
      <c r="D16" s="20" t="s">
        <v>18</v>
      </c>
      <c r="E16" s="29"/>
      <c r="F16" s="18">
        <v>32616.1</v>
      </c>
      <c r="G16" s="18"/>
      <c r="H16" s="18"/>
      <c r="I16" s="18"/>
      <c r="J16" s="3">
        <v>32616.1</v>
      </c>
    </row>
    <row r="17" spans="1:10" ht="30">
      <c r="A17" s="22" t="s">
        <v>24</v>
      </c>
      <c r="B17" s="20" t="s">
        <v>12</v>
      </c>
      <c r="C17" s="2" t="s">
        <v>23</v>
      </c>
      <c r="D17" s="20" t="s">
        <v>25</v>
      </c>
      <c r="E17" s="29"/>
      <c r="F17" s="18">
        <v>19486.5</v>
      </c>
      <c r="G17" s="18"/>
      <c r="H17" s="18"/>
      <c r="I17" s="18"/>
      <c r="J17" s="3">
        <v>19486.5</v>
      </c>
    </row>
    <row r="18" spans="1:10" ht="45">
      <c r="A18" s="21" t="s">
        <v>21</v>
      </c>
      <c r="B18" s="20" t="s">
        <v>12</v>
      </c>
      <c r="C18" s="2" t="s">
        <v>23</v>
      </c>
      <c r="D18" s="20" t="s">
        <v>25</v>
      </c>
      <c r="E18" s="29">
        <v>121</v>
      </c>
      <c r="F18" s="18">
        <v>13934.4</v>
      </c>
      <c r="G18" s="18"/>
      <c r="H18" s="18"/>
      <c r="I18" s="18"/>
      <c r="J18" s="3">
        <v>13934.4</v>
      </c>
    </row>
    <row r="19" spans="1:10" ht="45">
      <c r="A19" s="21" t="s">
        <v>26</v>
      </c>
      <c r="B19" s="20" t="s">
        <v>12</v>
      </c>
      <c r="C19" s="2" t="s">
        <v>23</v>
      </c>
      <c r="D19" s="20" t="s">
        <v>25</v>
      </c>
      <c r="E19" s="29">
        <v>122</v>
      </c>
      <c r="F19" s="18">
        <v>191</v>
      </c>
      <c r="G19" s="18"/>
      <c r="H19" s="18"/>
      <c r="I19" s="18"/>
      <c r="J19" s="3">
        <v>191</v>
      </c>
    </row>
    <row r="20" spans="1:10" ht="30">
      <c r="A20" s="21" t="s">
        <v>27</v>
      </c>
      <c r="B20" s="20" t="s">
        <v>12</v>
      </c>
      <c r="C20" s="2" t="s">
        <v>23</v>
      </c>
      <c r="D20" s="20" t="s">
        <v>25</v>
      </c>
      <c r="E20" s="29">
        <v>244</v>
      </c>
      <c r="F20" s="18">
        <v>5357.1</v>
      </c>
      <c r="G20" s="18"/>
      <c r="H20" s="18"/>
      <c r="I20" s="18"/>
      <c r="J20" s="3">
        <v>5357.1</v>
      </c>
    </row>
    <row r="21" spans="1:10" ht="30">
      <c r="A21" s="21" t="s">
        <v>28</v>
      </c>
      <c r="B21" s="20" t="s">
        <v>12</v>
      </c>
      <c r="C21" s="2" t="s">
        <v>23</v>
      </c>
      <c r="D21" s="20" t="s">
        <v>25</v>
      </c>
      <c r="E21" s="29">
        <v>851</v>
      </c>
      <c r="F21" s="18">
        <v>4</v>
      </c>
      <c r="G21" s="18"/>
      <c r="H21" s="18"/>
      <c r="I21" s="18"/>
      <c r="J21" s="3">
        <v>4</v>
      </c>
    </row>
    <row r="22" spans="1:10" ht="30">
      <c r="A22" s="13" t="s">
        <v>29</v>
      </c>
      <c r="B22" s="20" t="s">
        <v>12</v>
      </c>
      <c r="C22" s="2" t="s">
        <v>23</v>
      </c>
      <c r="D22" s="20" t="s">
        <v>30</v>
      </c>
      <c r="E22" s="29"/>
      <c r="F22" s="18">
        <v>9702.5</v>
      </c>
      <c r="G22" s="18"/>
      <c r="H22" s="18"/>
      <c r="I22" s="18"/>
      <c r="J22" s="3">
        <v>9702.5</v>
      </c>
    </row>
    <row r="23" spans="1:10" ht="60">
      <c r="A23" s="21" t="s">
        <v>31</v>
      </c>
      <c r="B23" s="20" t="s">
        <v>12</v>
      </c>
      <c r="C23" s="2" t="s">
        <v>23</v>
      </c>
      <c r="D23" s="20" t="s">
        <v>30</v>
      </c>
      <c r="E23" s="29">
        <v>123</v>
      </c>
      <c r="F23" s="18">
        <v>9702.5</v>
      </c>
      <c r="G23" s="18"/>
      <c r="H23" s="18"/>
      <c r="I23" s="18"/>
      <c r="J23" s="3">
        <v>9702.5</v>
      </c>
    </row>
    <row r="24" spans="1:10" ht="30">
      <c r="A24" s="13" t="s">
        <v>32</v>
      </c>
      <c r="B24" s="20" t="s">
        <v>12</v>
      </c>
      <c r="C24" s="2" t="s">
        <v>23</v>
      </c>
      <c r="D24" s="20" t="s">
        <v>33</v>
      </c>
      <c r="E24" s="29"/>
      <c r="F24" s="18">
        <v>3427.1</v>
      </c>
      <c r="G24" s="18"/>
      <c r="H24" s="18"/>
      <c r="I24" s="18"/>
      <c r="J24" s="3">
        <v>3427.1</v>
      </c>
    </row>
    <row r="25" spans="1:10" ht="45">
      <c r="A25" s="21" t="s">
        <v>21</v>
      </c>
      <c r="B25" s="20" t="s">
        <v>12</v>
      </c>
      <c r="C25" s="2" t="s">
        <v>23</v>
      </c>
      <c r="D25" s="20" t="s">
        <v>33</v>
      </c>
      <c r="E25" s="29">
        <v>121</v>
      </c>
      <c r="F25" s="18">
        <v>3427.1</v>
      </c>
      <c r="G25" s="18"/>
      <c r="H25" s="18"/>
      <c r="I25" s="18"/>
      <c r="J25" s="3">
        <v>3427.1</v>
      </c>
    </row>
    <row r="26" spans="1:10">
      <c r="A26" s="13" t="s">
        <v>34</v>
      </c>
      <c r="B26" s="20" t="s">
        <v>12</v>
      </c>
      <c r="C26" s="2" t="s">
        <v>35</v>
      </c>
      <c r="D26" s="20"/>
      <c r="E26" s="29"/>
      <c r="F26" s="18">
        <v>3720</v>
      </c>
      <c r="G26" s="18"/>
      <c r="H26" s="18"/>
      <c r="I26" s="18"/>
      <c r="J26" s="3">
        <v>3720</v>
      </c>
    </row>
    <row r="27" spans="1:10">
      <c r="A27" s="13" t="s">
        <v>17</v>
      </c>
      <c r="B27" s="20" t="s">
        <v>12</v>
      </c>
      <c r="C27" s="2" t="s">
        <v>35</v>
      </c>
      <c r="D27" s="20" t="s">
        <v>18</v>
      </c>
      <c r="E27" s="29"/>
      <c r="F27" s="18">
        <v>3720</v>
      </c>
      <c r="G27" s="18"/>
      <c r="H27" s="18"/>
      <c r="I27" s="18"/>
      <c r="J27" s="3">
        <v>3720</v>
      </c>
    </row>
    <row r="28" spans="1:10" ht="45">
      <c r="A28" s="13" t="s">
        <v>36</v>
      </c>
      <c r="B28" s="20" t="s">
        <v>12</v>
      </c>
      <c r="C28" s="2" t="s">
        <v>35</v>
      </c>
      <c r="D28" s="20" t="s">
        <v>37</v>
      </c>
      <c r="E28" s="29"/>
      <c r="F28" s="18">
        <v>2250</v>
      </c>
      <c r="G28" s="18"/>
      <c r="H28" s="18"/>
      <c r="I28" s="18"/>
      <c r="J28" s="3">
        <v>2250</v>
      </c>
    </row>
    <row r="29" spans="1:10">
      <c r="A29" s="21" t="s">
        <v>38</v>
      </c>
      <c r="B29" s="20" t="s">
        <v>12</v>
      </c>
      <c r="C29" s="2" t="s">
        <v>35</v>
      </c>
      <c r="D29" s="20" t="s">
        <v>37</v>
      </c>
      <c r="E29" s="29">
        <v>360</v>
      </c>
      <c r="F29" s="18">
        <v>2250</v>
      </c>
      <c r="G29" s="18"/>
      <c r="H29" s="18"/>
      <c r="I29" s="18"/>
      <c r="J29" s="3">
        <v>2250</v>
      </c>
    </row>
    <row r="30" spans="1:10" ht="30">
      <c r="A30" s="23" t="s">
        <v>39</v>
      </c>
      <c r="B30" s="20" t="s">
        <v>12</v>
      </c>
      <c r="C30" s="2" t="s">
        <v>35</v>
      </c>
      <c r="D30" s="20" t="s">
        <v>40</v>
      </c>
      <c r="E30" s="29"/>
      <c r="F30" s="18">
        <v>1470</v>
      </c>
      <c r="G30" s="18"/>
      <c r="H30" s="18"/>
      <c r="I30" s="18"/>
      <c r="J30" s="3">
        <v>1470</v>
      </c>
    </row>
    <row r="31" spans="1:10" ht="45">
      <c r="A31" s="21" t="s">
        <v>41</v>
      </c>
      <c r="B31" s="20" t="s">
        <v>12</v>
      </c>
      <c r="C31" s="2" t="s">
        <v>35</v>
      </c>
      <c r="D31" s="20" t="s">
        <v>40</v>
      </c>
      <c r="E31" s="29">
        <v>630</v>
      </c>
      <c r="F31" s="18">
        <v>1470</v>
      </c>
      <c r="G31" s="18"/>
      <c r="H31" s="18"/>
      <c r="I31" s="18"/>
      <c r="J31" s="3">
        <v>1470</v>
      </c>
    </row>
    <row r="32" spans="1:10">
      <c r="A32" s="13" t="s">
        <v>42</v>
      </c>
      <c r="B32" s="20" t="s">
        <v>12</v>
      </c>
      <c r="C32" s="2" t="s">
        <v>43</v>
      </c>
      <c r="D32" s="20"/>
      <c r="E32" s="29"/>
      <c r="F32" s="18">
        <v>287.5</v>
      </c>
      <c r="G32" s="18"/>
      <c r="H32" s="18"/>
      <c r="I32" s="18"/>
      <c r="J32" s="3">
        <v>287.5</v>
      </c>
    </row>
    <row r="33" spans="1:10">
      <c r="A33" s="13" t="s">
        <v>44</v>
      </c>
      <c r="B33" s="20" t="s">
        <v>12</v>
      </c>
      <c r="C33" s="2">
        <v>1003</v>
      </c>
      <c r="D33" s="20"/>
      <c r="E33" s="29"/>
      <c r="F33" s="18">
        <v>287.5</v>
      </c>
      <c r="G33" s="18"/>
      <c r="H33" s="18"/>
      <c r="I33" s="18"/>
      <c r="J33" s="3">
        <v>287.5</v>
      </c>
    </row>
    <row r="34" spans="1:10">
      <c r="A34" s="13" t="s">
        <v>17</v>
      </c>
      <c r="B34" s="20" t="s">
        <v>12</v>
      </c>
      <c r="C34" s="2" t="s">
        <v>45</v>
      </c>
      <c r="D34" s="20" t="s">
        <v>18</v>
      </c>
      <c r="E34" s="29"/>
      <c r="F34" s="18">
        <v>287.5</v>
      </c>
      <c r="G34" s="18"/>
      <c r="H34" s="18"/>
      <c r="I34" s="18"/>
      <c r="J34" s="3">
        <v>287.5</v>
      </c>
    </row>
    <row r="35" spans="1:10" ht="45">
      <c r="A35" s="22" t="s">
        <v>46</v>
      </c>
      <c r="B35" s="20" t="s">
        <v>47</v>
      </c>
      <c r="C35" s="2" t="s">
        <v>45</v>
      </c>
      <c r="D35" s="20" t="s">
        <v>48</v>
      </c>
      <c r="E35" s="29"/>
      <c r="F35" s="18">
        <v>287.5</v>
      </c>
      <c r="G35" s="18"/>
      <c r="H35" s="18"/>
      <c r="I35" s="18"/>
      <c r="J35" s="3">
        <v>287.5</v>
      </c>
    </row>
    <row r="36" spans="1:10" ht="30">
      <c r="A36" s="21" t="s">
        <v>49</v>
      </c>
      <c r="B36" s="20" t="s">
        <v>12</v>
      </c>
      <c r="C36" s="2" t="s">
        <v>45</v>
      </c>
      <c r="D36" s="20" t="s">
        <v>48</v>
      </c>
      <c r="E36" s="29">
        <v>330</v>
      </c>
      <c r="F36" s="18">
        <v>287.5</v>
      </c>
      <c r="G36" s="18"/>
      <c r="H36" s="18"/>
      <c r="I36" s="18"/>
      <c r="J36" s="3">
        <v>287.5</v>
      </c>
    </row>
    <row r="37" spans="1:10">
      <c r="A37" s="13"/>
      <c r="B37" s="20"/>
      <c r="C37" s="2" t="s">
        <v>50</v>
      </c>
      <c r="D37" s="20"/>
      <c r="E37" s="29"/>
      <c r="G37" s="18"/>
      <c r="H37" s="18"/>
      <c r="I37" s="18"/>
    </row>
    <row r="38" spans="1:10">
      <c r="A38" s="15" t="s">
        <v>51</v>
      </c>
      <c r="B38" s="16" t="s">
        <v>52</v>
      </c>
      <c r="C38" s="2" t="s">
        <v>50</v>
      </c>
      <c r="D38" s="16"/>
      <c r="E38" s="29"/>
      <c r="F38" s="17">
        <v>774088.70000000007</v>
      </c>
      <c r="G38" s="17" t="e">
        <f>SUM(G39+G86+G94+G140+G193+G211+G226+G244+G255)</f>
        <v>#REF!</v>
      </c>
      <c r="H38" s="17" t="e">
        <f>SUM(H39+H86+H94+H140+H193+H211+H226+H244+H255)</f>
        <v>#REF!</v>
      </c>
      <c r="I38" s="17" t="e">
        <f>SUM(I39+I86+I94+I140+I193+I211+I226+I244+I255)</f>
        <v>#REF!</v>
      </c>
      <c r="J38" s="17">
        <v>1264718.3999999999</v>
      </c>
    </row>
    <row r="39" spans="1:10">
      <c r="A39" s="13" t="s">
        <v>13</v>
      </c>
      <c r="B39" s="24" t="s">
        <v>52</v>
      </c>
      <c r="C39" s="2" t="s">
        <v>14</v>
      </c>
      <c r="D39" s="24"/>
      <c r="E39" s="29"/>
      <c r="F39" s="18">
        <v>281110.10000000003</v>
      </c>
      <c r="G39" s="18" t="e">
        <f>SUM(G40+G65)</f>
        <v>#REF!</v>
      </c>
      <c r="H39" s="18" t="e">
        <f>SUM(H40+H65)</f>
        <v>#REF!</v>
      </c>
      <c r="I39" s="18" t="e">
        <f>SUM(I40+I65)</f>
        <v>#REF!</v>
      </c>
      <c r="J39" s="18">
        <v>285157.2</v>
      </c>
    </row>
    <row r="40" spans="1:10" ht="60">
      <c r="A40" s="13" t="s">
        <v>53</v>
      </c>
      <c r="B40" s="20" t="s">
        <v>52</v>
      </c>
      <c r="C40" s="2" t="s">
        <v>54</v>
      </c>
      <c r="D40" s="20"/>
      <c r="E40" s="29"/>
      <c r="F40" s="18">
        <v>167487.40000000002</v>
      </c>
      <c r="G40" s="18">
        <f>SUM(G41+G52)</f>
        <v>1574.2</v>
      </c>
      <c r="H40" s="18">
        <f>SUM(H41+H52)</f>
        <v>0</v>
      </c>
      <c r="I40" s="18">
        <f>SUM(I41+I52)</f>
        <v>0</v>
      </c>
      <c r="J40" s="18">
        <v>169061.60000000003</v>
      </c>
    </row>
    <row r="41" spans="1:10">
      <c r="A41" s="13" t="s">
        <v>17</v>
      </c>
      <c r="B41" s="20" t="s">
        <v>52</v>
      </c>
      <c r="C41" s="2" t="s">
        <v>54</v>
      </c>
      <c r="D41" s="20" t="s">
        <v>18</v>
      </c>
      <c r="E41" s="29"/>
      <c r="F41" s="18">
        <v>161651.30000000002</v>
      </c>
      <c r="G41" s="18">
        <f>SUM(G42+G48+G50)</f>
        <v>1574.2</v>
      </c>
      <c r="H41" s="18">
        <f>SUM(H42+H48+H50)</f>
        <v>0</v>
      </c>
      <c r="I41" s="18">
        <f>SUM(I42+I48+I50)</f>
        <v>0</v>
      </c>
      <c r="J41" s="18">
        <v>163225.50000000003</v>
      </c>
    </row>
    <row r="42" spans="1:10" ht="45">
      <c r="A42" s="25" t="s">
        <v>55</v>
      </c>
      <c r="B42" s="20" t="s">
        <v>52</v>
      </c>
      <c r="C42" s="2" t="s">
        <v>54</v>
      </c>
      <c r="D42" s="20" t="s">
        <v>56</v>
      </c>
      <c r="E42" s="29"/>
      <c r="F42" s="18">
        <v>159971.6</v>
      </c>
      <c r="G42" s="18">
        <f>SUM(G43:G47)</f>
        <v>1336.2</v>
      </c>
      <c r="H42" s="18">
        <f>SUM(H43:H47)</f>
        <v>0</v>
      </c>
      <c r="I42" s="18">
        <f>SUM(I43:I47)</f>
        <v>0</v>
      </c>
      <c r="J42" s="18">
        <v>161307.80000000002</v>
      </c>
    </row>
    <row r="43" spans="1:10" ht="45">
      <c r="A43" s="26" t="s">
        <v>21</v>
      </c>
      <c r="B43" s="20" t="s">
        <v>52</v>
      </c>
      <c r="C43" s="2" t="s">
        <v>54</v>
      </c>
      <c r="D43" s="20" t="s">
        <v>56</v>
      </c>
      <c r="E43" s="29">
        <v>121</v>
      </c>
      <c r="F43" s="18">
        <v>136087.4</v>
      </c>
      <c r="G43" s="18">
        <v>1336.2</v>
      </c>
      <c r="H43" s="18"/>
      <c r="I43" s="18"/>
      <c r="J43" s="18">
        <v>137423.6</v>
      </c>
    </row>
    <row r="44" spans="1:10" ht="45">
      <c r="A44" s="21" t="s">
        <v>26</v>
      </c>
      <c r="B44" s="20" t="s">
        <v>52</v>
      </c>
      <c r="C44" s="2" t="s">
        <v>54</v>
      </c>
      <c r="D44" s="20" t="s">
        <v>56</v>
      </c>
      <c r="E44" s="29">
        <v>122</v>
      </c>
      <c r="F44" s="18">
        <v>3000</v>
      </c>
      <c r="G44" s="18"/>
      <c r="H44" s="18"/>
      <c r="I44" s="18"/>
      <c r="J44" s="18">
        <v>3000</v>
      </c>
    </row>
    <row r="45" spans="1:10" ht="30">
      <c r="A45" s="21" t="s">
        <v>27</v>
      </c>
      <c r="B45" s="20" t="s">
        <v>52</v>
      </c>
      <c r="C45" s="2" t="s">
        <v>54</v>
      </c>
      <c r="D45" s="20" t="s">
        <v>56</v>
      </c>
      <c r="E45" s="29">
        <v>244</v>
      </c>
      <c r="F45" s="18">
        <v>20334.2</v>
      </c>
      <c r="G45" s="18"/>
      <c r="H45" s="18"/>
      <c r="I45" s="18"/>
      <c r="J45" s="18">
        <v>20334.2</v>
      </c>
    </row>
    <row r="46" spans="1:10" ht="30">
      <c r="A46" s="26" t="s">
        <v>28</v>
      </c>
      <c r="B46" s="20" t="s">
        <v>52</v>
      </c>
      <c r="C46" s="2" t="s">
        <v>54</v>
      </c>
      <c r="D46" s="20" t="s">
        <v>56</v>
      </c>
      <c r="E46" s="29">
        <v>851</v>
      </c>
      <c r="F46" s="18">
        <v>500</v>
      </c>
      <c r="G46" s="18"/>
      <c r="H46" s="18"/>
      <c r="I46" s="18"/>
      <c r="J46" s="18">
        <v>500</v>
      </c>
    </row>
    <row r="47" spans="1:10">
      <c r="A47" s="26" t="s">
        <v>57</v>
      </c>
      <c r="B47" s="20" t="s">
        <v>52</v>
      </c>
      <c r="C47" s="2" t="s">
        <v>54</v>
      </c>
      <c r="D47" s="20" t="s">
        <v>56</v>
      </c>
      <c r="E47" s="29">
        <v>852</v>
      </c>
      <c r="F47" s="18">
        <v>50</v>
      </c>
      <c r="G47" s="18"/>
      <c r="H47" s="18"/>
      <c r="I47" s="18"/>
      <c r="J47" s="18">
        <v>50</v>
      </c>
    </row>
    <row r="48" spans="1:10">
      <c r="A48" s="25" t="s">
        <v>58</v>
      </c>
      <c r="B48" s="20" t="s">
        <v>52</v>
      </c>
      <c r="C48" s="2" t="s">
        <v>54</v>
      </c>
      <c r="D48" s="20" t="s">
        <v>59</v>
      </c>
      <c r="E48" s="29"/>
      <c r="F48" s="18">
        <v>1679.7</v>
      </c>
      <c r="G48" s="18"/>
      <c r="H48" s="18"/>
      <c r="I48" s="18"/>
      <c r="J48" s="18">
        <v>1679.7</v>
      </c>
    </row>
    <row r="49" spans="1:10" ht="45">
      <c r="A49" s="26" t="s">
        <v>21</v>
      </c>
      <c r="B49" s="20" t="s">
        <v>52</v>
      </c>
      <c r="C49" s="2" t="s">
        <v>54</v>
      </c>
      <c r="D49" s="20" t="s">
        <v>59</v>
      </c>
      <c r="E49" s="29">
        <v>121</v>
      </c>
      <c r="F49" s="18">
        <v>1679.7</v>
      </c>
      <c r="G49" s="18"/>
      <c r="H49" s="18"/>
      <c r="I49" s="18"/>
      <c r="J49" s="18">
        <v>1679.7</v>
      </c>
    </row>
    <row r="50" spans="1:10">
      <c r="A50" s="13" t="s">
        <v>60</v>
      </c>
      <c r="B50" s="20" t="s">
        <v>52</v>
      </c>
      <c r="C50" s="2" t="s">
        <v>54</v>
      </c>
      <c r="D50" s="20" t="s">
        <v>61</v>
      </c>
      <c r="E50" s="2"/>
      <c r="F50" s="27"/>
      <c r="G50" s="18">
        <v>238</v>
      </c>
      <c r="H50" s="18"/>
      <c r="I50" s="18"/>
      <c r="J50" s="18">
        <v>238</v>
      </c>
    </row>
    <row r="51" spans="1:10" ht="30">
      <c r="A51" s="21" t="s">
        <v>27</v>
      </c>
      <c r="B51" s="20" t="s">
        <v>52</v>
      </c>
      <c r="C51" s="2" t="s">
        <v>54</v>
      </c>
      <c r="D51" s="20" t="s">
        <v>61</v>
      </c>
      <c r="E51" s="2" t="s">
        <v>62</v>
      </c>
      <c r="F51" s="27"/>
      <c r="G51" s="18">
        <v>238</v>
      </c>
      <c r="H51" s="18"/>
      <c r="I51" s="18"/>
      <c r="J51" s="18">
        <v>238</v>
      </c>
    </row>
    <row r="52" spans="1:10">
      <c r="A52" s="21" t="s">
        <v>63</v>
      </c>
      <c r="B52" s="20" t="s">
        <v>64</v>
      </c>
      <c r="C52" s="2" t="s">
        <v>54</v>
      </c>
      <c r="D52" s="20" t="s">
        <v>65</v>
      </c>
      <c r="E52" s="29"/>
      <c r="F52" s="18">
        <v>5836.0999999999995</v>
      </c>
      <c r="G52" s="18"/>
      <c r="H52" s="18"/>
      <c r="I52" s="18"/>
      <c r="J52" s="18">
        <v>5836.0999999999995</v>
      </c>
    </row>
    <row r="53" spans="1:10" ht="90">
      <c r="A53" s="13" t="s">
        <v>66</v>
      </c>
      <c r="B53" s="20" t="s">
        <v>52</v>
      </c>
      <c r="C53" s="2" t="s">
        <v>54</v>
      </c>
      <c r="D53" s="20" t="s">
        <v>67</v>
      </c>
      <c r="E53" s="20"/>
      <c r="F53" s="18">
        <v>2118.9</v>
      </c>
      <c r="G53" s="18"/>
      <c r="H53" s="18"/>
      <c r="I53" s="18"/>
      <c r="J53" s="18">
        <v>2118.9</v>
      </c>
    </row>
    <row r="54" spans="1:10" ht="45">
      <c r="A54" s="21" t="s">
        <v>21</v>
      </c>
      <c r="B54" s="20" t="s">
        <v>52</v>
      </c>
      <c r="C54" s="2" t="s">
        <v>54</v>
      </c>
      <c r="D54" s="20" t="s">
        <v>67</v>
      </c>
      <c r="E54" s="20" t="s">
        <v>68</v>
      </c>
      <c r="F54" s="18">
        <v>1952.1</v>
      </c>
      <c r="G54" s="18"/>
      <c r="H54" s="18"/>
      <c r="I54" s="18"/>
      <c r="J54" s="18">
        <v>1952.1</v>
      </c>
    </row>
    <row r="55" spans="1:10" ht="30">
      <c r="A55" s="26" t="s">
        <v>27</v>
      </c>
      <c r="B55" s="20" t="s">
        <v>52</v>
      </c>
      <c r="C55" s="2" t="s">
        <v>54</v>
      </c>
      <c r="D55" s="20" t="s">
        <v>67</v>
      </c>
      <c r="E55" s="29">
        <v>244</v>
      </c>
      <c r="F55" s="18">
        <v>166.8</v>
      </c>
      <c r="G55" s="18"/>
      <c r="H55" s="18"/>
      <c r="I55" s="18"/>
      <c r="J55" s="18">
        <v>166.8</v>
      </c>
    </row>
    <row r="56" spans="1:10" ht="30">
      <c r="A56" s="26" t="s">
        <v>69</v>
      </c>
      <c r="B56" s="20" t="s">
        <v>64</v>
      </c>
      <c r="C56" s="2" t="s">
        <v>54</v>
      </c>
      <c r="D56" s="20" t="s">
        <v>70</v>
      </c>
      <c r="E56" s="29"/>
      <c r="F56" s="18">
        <v>505.9</v>
      </c>
      <c r="G56" s="18"/>
      <c r="H56" s="18"/>
      <c r="I56" s="18"/>
      <c r="J56" s="18">
        <v>505.9</v>
      </c>
    </row>
    <row r="57" spans="1:10" ht="45">
      <c r="A57" s="21" t="s">
        <v>21</v>
      </c>
      <c r="B57" s="20" t="s">
        <v>52</v>
      </c>
      <c r="C57" s="2" t="s">
        <v>54</v>
      </c>
      <c r="D57" s="20" t="s">
        <v>70</v>
      </c>
      <c r="E57" s="29">
        <v>121</v>
      </c>
      <c r="F57" s="18">
        <v>447.4</v>
      </c>
      <c r="G57" s="18"/>
      <c r="H57" s="18"/>
      <c r="I57" s="18"/>
      <c r="J57" s="18">
        <v>447.4</v>
      </c>
    </row>
    <row r="58" spans="1:10" ht="30">
      <c r="A58" s="26" t="s">
        <v>27</v>
      </c>
      <c r="B58" s="20" t="s">
        <v>52</v>
      </c>
      <c r="C58" s="2" t="s">
        <v>54</v>
      </c>
      <c r="D58" s="20" t="s">
        <v>70</v>
      </c>
      <c r="E58" s="29">
        <v>244</v>
      </c>
      <c r="F58" s="18">
        <v>58.5</v>
      </c>
      <c r="G58" s="18"/>
      <c r="H58" s="18"/>
      <c r="I58" s="18"/>
      <c r="J58" s="18">
        <v>58.5</v>
      </c>
    </row>
    <row r="59" spans="1:10" ht="45">
      <c r="A59" s="21" t="s">
        <v>71</v>
      </c>
      <c r="B59" s="20" t="s">
        <v>64</v>
      </c>
      <c r="C59" s="2" t="s">
        <v>54</v>
      </c>
      <c r="D59" s="20" t="s">
        <v>72</v>
      </c>
      <c r="E59" s="29"/>
      <c r="F59" s="18">
        <v>1622.1</v>
      </c>
      <c r="G59" s="18"/>
      <c r="H59" s="18"/>
      <c r="I59" s="18"/>
      <c r="J59" s="18">
        <v>1622.1</v>
      </c>
    </row>
    <row r="60" spans="1:10" ht="45">
      <c r="A60" s="21" t="s">
        <v>21</v>
      </c>
      <c r="B60" s="20" t="s">
        <v>52</v>
      </c>
      <c r="C60" s="2" t="s">
        <v>54</v>
      </c>
      <c r="D60" s="20" t="s">
        <v>72</v>
      </c>
      <c r="E60" s="29">
        <v>121</v>
      </c>
      <c r="F60" s="18">
        <v>1464</v>
      </c>
      <c r="G60" s="18"/>
      <c r="H60" s="18"/>
      <c r="I60" s="18"/>
      <c r="J60" s="18">
        <v>1464</v>
      </c>
    </row>
    <row r="61" spans="1:10" ht="30">
      <c r="A61" s="21" t="s">
        <v>27</v>
      </c>
      <c r="B61" s="20" t="s">
        <v>52</v>
      </c>
      <c r="C61" s="2" t="s">
        <v>54</v>
      </c>
      <c r="D61" s="20" t="s">
        <v>72</v>
      </c>
      <c r="E61" s="29">
        <v>244</v>
      </c>
      <c r="F61" s="18">
        <v>158.1</v>
      </c>
      <c r="G61" s="18"/>
      <c r="H61" s="18"/>
      <c r="I61" s="18"/>
      <c r="J61" s="18">
        <v>158.1</v>
      </c>
    </row>
    <row r="62" spans="1:10" ht="30">
      <c r="A62" s="21" t="s">
        <v>73</v>
      </c>
      <c r="B62" s="20" t="s">
        <v>52</v>
      </c>
      <c r="C62" s="2" t="s">
        <v>54</v>
      </c>
      <c r="D62" s="20" t="s">
        <v>74</v>
      </c>
      <c r="E62" s="29"/>
      <c r="F62" s="18">
        <v>1589.2</v>
      </c>
      <c r="G62" s="18"/>
      <c r="H62" s="18"/>
      <c r="I62" s="18"/>
      <c r="J62" s="18">
        <v>1589.2</v>
      </c>
    </row>
    <row r="63" spans="1:10" ht="45">
      <c r="A63" s="21" t="s">
        <v>21</v>
      </c>
      <c r="B63" s="20" t="s">
        <v>52</v>
      </c>
      <c r="C63" s="2" t="s">
        <v>54</v>
      </c>
      <c r="D63" s="20" t="s">
        <v>74</v>
      </c>
      <c r="E63" s="29">
        <v>121</v>
      </c>
      <c r="F63" s="18">
        <v>1464</v>
      </c>
      <c r="G63" s="18"/>
      <c r="H63" s="18"/>
      <c r="I63" s="18"/>
      <c r="J63" s="18">
        <v>1464</v>
      </c>
    </row>
    <row r="64" spans="1:10" ht="30">
      <c r="A64" s="21" t="s">
        <v>27</v>
      </c>
      <c r="B64" s="20" t="s">
        <v>52</v>
      </c>
      <c r="C64" s="2" t="s">
        <v>54</v>
      </c>
      <c r="D64" s="20" t="s">
        <v>74</v>
      </c>
      <c r="E64" s="29">
        <v>244</v>
      </c>
      <c r="F64" s="18">
        <v>125.2</v>
      </c>
      <c r="G64" s="18"/>
      <c r="H64" s="18"/>
      <c r="I64" s="18"/>
      <c r="J64" s="18">
        <v>125.2</v>
      </c>
    </row>
    <row r="65" spans="1:10">
      <c r="A65" s="13" t="s">
        <v>34</v>
      </c>
      <c r="B65" s="20" t="s">
        <v>52</v>
      </c>
      <c r="C65" s="2" t="s">
        <v>35</v>
      </c>
      <c r="D65" s="20"/>
      <c r="E65" s="29"/>
      <c r="F65" s="18">
        <v>113622.7</v>
      </c>
      <c r="G65" s="18" t="e">
        <f>SUM(G66+G81)</f>
        <v>#REF!</v>
      </c>
      <c r="H65" s="18" t="e">
        <f>SUM(H66+H81)</f>
        <v>#REF!</v>
      </c>
      <c r="I65" s="18" t="e">
        <f>SUM(I66+I81)</f>
        <v>#REF!</v>
      </c>
      <c r="J65" s="18">
        <v>116095.59999999999</v>
      </c>
    </row>
    <row r="66" spans="1:10">
      <c r="A66" s="13" t="s">
        <v>17</v>
      </c>
      <c r="B66" s="20" t="s">
        <v>52</v>
      </c>
      <c r="C66" s="2" t="s">
        <v>35</v>
      </c>
      <c r="D66" s="20" t="s">
        <v>18</v>
      </c>
      <c r="E66" s="29"/>
      <c r="F66" s="18">
        <v>113472.7</v>
      </c>
      <c r="G66" s="18" t="e">
        <f>SUM(G67+#REF!+++G73+G75+G77+G79)</f>
        <v>#REF!</v>
      </c>
      <c r="H66" s="18" t="e">
        <f>SUM(H67+#REF!+++H73+H75+H77+H79)</f>
        <v>#REF!</v>
      </c>
      <c r="I66" s="18" t="e">
        <f>SUM(I67+#REF!+++I73+I75+I77+I79)</f>
        <v>#REF!</v>
      </c>
      <c r="J66" s="18">
        <v>115945.59999999999</v>
      </c>
    </row>
    <row r="67" spans="1:10" ht="30">
      <c r="A67" s="22" t="s">
        <v>75</v>
      </c>
      <c r="B67" s="20" t="s">
        <v>52</v>
      </c>
      <c r="C67" s="2" t="s">
        <v>35</v>
      </c>
      <c r="D67" s="20" t="s">
        <v>76</v>
      </c>
      <c r="E67" s="29"/>
      <c r="F67" s="18">
        <v>81751.3</v>
      </c>
      <c r="G67" s="18"/>
      <c r="H67" s="18"/>
      <c r="I67" s="18"/>
      <c r="J67" s="18">
        <v>84417</v>
      </c>
    </row>
    <row r="68" spans="1:10" ht="30">
      <c r="A68" s="21" t="s">
        <v>77</v>
      </c>
      <c r="B68" s="20" t="s">
        <v>52</v>
      </c>
      <c r="C68" s="2" t="s">
        <v>35</v>
      </c>
      <c r="D68" s="20" t="s">
        <v>76</v>
      </c>
      <c r="E68" s="29">
        <v>111</v>
      </c>
      <c r="F68" s="18">
        <v>41446.800000000003</v>
      </c>
      <c r="G68" s="18"/>
      <c r="H68" s="18"/>
      <c r="I68" s="18"/>
      <c r="J68" s="18">
        <v>44112.5</v>
      </c>
    </row>
    <row r="69" spans="1:10" ht="30">
      <c r="A69" s="22" t="s">
        <v>78</v>
      </c>
      <c r="B69" s="20" t="s">
        <v>52</v>
      </c>
      <c r="C69" s="2" t="s">
        <v>35</v>
      </c>
      <c r="D69" s="20" t="s">
        <v>76</v>
      </c>
      <c r="E69" s="29">
        <v>112</v>
      </c>
      <c r="F69" s="18">
        <v>155</v>
      </c>
      <c r="G69" s="18"/>
      <c r="H69" s="18"/>
      <c r="I69" s="18"/>
      <c r="J69" s="18">
        <v>155</v>
      </c>
    </row>
    <row r="70" spans="1:10" ht="30">
      <c r="A70" s="21" t="s">
        <v>27</v>
      </c>
      <c r="B70" s="20" t="s">
        <v>52</v>
      </c>
      <c r="C70" s="2" t="s">
        <v>35</v>
      </c>
      <c r="D70" s="20" t="s">
        <v>76</v>
      </c>
      <c r="E70" s="29">
        <v>244</v>
      </c>
      <c r="F70" s="18">
        <v>35714.5</v>
      </c>
      <c r="G70" s="18"/>
      <c r="H70" s="18"/>
      <c r="I70" s="18"/>
      <c r="J70" s="18">
        <v>35714.5</v>
      </c>
    </row>
    <row r="71" spans="1:10" ht="30">
      <c r="A71" s="21" t="s">
        <v>28</v>
      </c>
      <c r="B71" s="20" t="s">
        <v>52</v>
      </c>
      <c r="C71" s="2" t="s">
        <v>35</v>
      </c>
      <c r="D71" s="20" t="s">
        <v>76</v>
      </c>
      <c r="E71" s="29">
        <v>851</v>
      </c>
      <c r="F71" s="18">
        <v>4235</v>
      </c>
      <c r="G71" s="18"/>
      <c r="H71" s="18"/>
      <c r="I71" s="18"/>
      <c r="J71" s="18">
        <v>4235</v>
      </c>
    </row>
    <row r="72" spans="1:10">
      <c r="A72" s="21" t="s">
        <v>57</v>
      </c>
      <c r="B72" s="20" t="s">
        <v>52</v>
      </c>
      <c r="C72" s="2" t="s">
        <v>35</v>
      </c>
      <c r="D72" s="20" t="s">
        <v>76</v>
      </c>
      <c r="E72" s="29">
        <v>852</v>
      </c>
      <c r="F72" s="18">
        <v>200</v>
      </c>
      <c r="G72" s="18"/>
      <c r="H72" s="18"/>
      <c r="I72" s="18"/>
      <c r="J72" s="18">
        <v>200</v>
      </c>
    </row>
    <row r="73" spans="1:10" ht="75">
      <c r="A73" s="13" t="s">
        <v>80</v>
      </c>
      <c r="B73" s="20" t="s">
        <v>52</v>
      </c>
      <c r="C73" s="2" t="s">
        <v>35</v>
      </c>
      <c r="D73" s="20" t="s">
        <v>81</v>
      </c>
      <c r="E73" s="29"/>
      <c r="F73" s="18">
        <v>6068</v>
      </c>
      <c r="G73" s="18"/>
      <c r="H73" s="18">
        <v>2000</v>
      </c>
      <c r="I73" s="18"/>
      <c r="J73" s="18">
        <v>8068</v>
      </c>
    </row>
    <row r="74" spans="1:10" ht="45">
      <c r="A74" s="21" t="s">
        <v>79</v>
      </c>
      <c r="B74" s="20" t="s">
        <v>52</v>
      </c>
      <c r="C74" s="2" t="s">
        <v>35</v>
      </c>
      <c r="D74" s="20" t="s">
        <v>81</v>
      </c>
      <c r="E74" s="29">
        <v>810</v>
      </c>
      <c r="F74" s="18">
        <v>6068</v>
      </c>
      <c r="G74" s="18"/>
      <c r="H74" s="18">
        <v>2000</v>
      </c>
      <c r="I74" s="18"/>
      <c r="J74" s="18">
        <v>8068</v>
      </c>
    </row>
    <row r="75" spans="1:10">
      <c r="A75" s="13" t="s">
        <v>60</v>
      </c>
      <c r="B75" s="20" t="s">
        <v>52</v>
      </c>
      <c r="C75" s="2" t="s">
        <v>35</v>
      </c>
      <c r="D75" s="20" t="s">
        <v>61</v>
      </c>
      <c r="E75" s="29"/>
      <c r="F75" s="18"/>
      <c r="G75" s="18">
        <v>807.2</v>
      </c>
      <c r="H75" s="18"/>
      <c r="I75" s="18"/>
      <c r="J75" s="18">
        <v>807.2</v>
      </c>
    </row>
    <row r="76" spans="1:10" ht="30">
      <c r="A76" s="21" t="s">
        <v>27</v>
      </c>
      <c r="B76" s="20" t="s">
        <v>52</v>
      </c>
      <c r="C76" s="2" t="s">
        <v>35</v>
      </c>
      <c r="D76" s="20" t="s">
        <v>61</v>
      </c>
      <c r="E76" s="29">
        <v>244</v>
      </c>
      <c r="F76" s="18"/>
      <c r="G76" s="18">
        <v>807.2</v>
      </c>
      <c r="H76" s="18"/>
      <c r="I76" s="18"/>
      <c r="J76" s="18">
        <v>807.2</v>
      </c>
    </row>
    <row r="77" spans="1:10" ht="45">
      <c r="A77" s="13" t="s">
        <v>36</v>
      </c>
      <c r="B77" s="20" t="s">
        <v>52</v>
      </c>
      <c r="C77" s="2" t="s">
        <v>35</v>
      </c>
      <c r="D77" s="20" t="s">
        <v>37</v>
      </c>
      <c r="E77" s="29"/>
      <c r="F77" s="18">
        <v>1112.4000000000001</v>
      </c>
      <c r="G77" s="18"/>
      <c r="H77" s="18"/>
      <c r="I77" s="18"/>
      <c r="J77" s="18">
        <v>1112.4000000000001</v>
      </c>
    </row>
    <row r="78" spans="1:10">
      <c r="A78" s="21" t="s">
        <v>38</v>
      </c>
      <c r="B78" s="20" t="s">
        <v>52</v>
      </c>
      <c r="C78" s="2" t="s">
        <v>35</v>
      </c>
      <c r="D78" s="20" t="s">
        <v>37</v>
      </c>
      <c r="E78" s="29">
        <v>360</v>
      </c>
      <c r="F78" s="18">
        <v>1112.4000000000001</v>
      </c>
      <c r="G78" s="18"/>
      <c r="H78" s="18"/>
      <c r="I78" s="18"/>
      <c r="J78" s="18">
        <v>1112.4000000000001</v>
      </c>
    </row>
    <row r="79" spans="1:10">
      <c r="A79" s="13" t="s">
        <v>82</v>
      </c>
      <c r="B79" s="20" t="s">
        <v>52</v>
      </c>
      <c r="C79" s="2" t="s">
        <v>35</v>
      </c>
      <c r="D79" s="20" t="s">
        <v>83</v>
      </c>
      <c r="E79" s="29"/>
      <c r="F79" s="18">
        <v>21541</v>
      </c>
      <c r="G79" s="18"/>
      <c r="H79" s="18"/>
      <c r="I79" s="18"/>
      <c r="J79" s="18">
        <v>21541</v>
      </c>
    </row>
    <row r="80" spans="1:10" ht="120">
      <c r="A80" s="28" t="s">
        <v>84</v>
      </c>
      <c r="B80" s="20" t="s">
        <v>52</v>
      </c>
      <c r="C80" s="2" t="s">
        <v>35</v>
      </c>
      <c r="D80" s="20" t="s">
        <v>83</v>
      </c>
      <c r="E80" s="29">
        <v>831</v>
      </c>
      <c r="F80" s="18">
        <v>21541</v>
      </c>
      <c r="G80" s="18"/>
      <c r="H80" s="18"/>
      <c r="I80" s="18"/>
      <c r="J80" s="18">
        <v>21541</v>
      </c>
    </row>
    <row r="81" spans="1:10">
      <c r="A81" s="13" t="s">
        <v>85</v>
      </c>
      <c r="B81" s="20" t="s">
        <v>52</v>
      </c>
      <c r="C81" s="2" t="s">
        <v>35</v>
      </c>
      <c r="D81" s="20" t="s">
        <v>86</v>
      </c>
      <c r="E81" s="29"/>
      <c r="F81" s="18">
        <v>150</v>
      </c>
      <c r="G81" s="18"/>
      <c r="H81" s="18"/>
      <c r="I81" s="18"/>
      <c r="J81" s="18">
        <v>150</v>
      </c>
    </row>
    <row r="82" spans="1:10" ht="45">
      <c r="A82" s="13" t="s">
        <v>87</v>
      </c>
      <c r="B82" s="20" t="s">
        <v>52</v>
      </c>
      <c r="C82" s="2" t="s">
        <v>35</v>
      </c>
      <c r="D82" s="20" t="s">
        <v>88</v>
      </c>
      <c r="E82" s="2"/>
      <c r="F82" s="18">
        <v>50</v>
      </c>
      <c r="G82" s="18"/>
      <c r="H82" s="18"/>
      <c r="I82" s="18"/>
      <c r="J82" s="18">
        <v>50</v>
      </c>
    </row>
    <row r="83" spans="1:10" ht="30">
      <c r="A83" s="21" t="s">
        <v>27</v>
      </c>
      <c r="B83" s="20" t="s">
        <v>52</v>
      </c>
      <c r="C83" s="2" t="s">
        <v>35</v>
      </c>
      <c r="D83" s="20" t="s">
        <v>88</v>
      </c>
      <c r="E83" s="2">
        <v>244</v>
      </c>
      <c r="F83" s="18">
        <v>50</v>
      </c>
      <c r="G83" s="18"/>
      <c r="H83" s="18"/>
      <c r="I83" s="18"/>
      <c r="J83" s="18">
        <v>50</v>
      </c>
    </row>
    <row r="84" spans="1:10" ht="45">
      <c r="A84" s="13" t="s">
        <v>89</v>
      </c>
      <c r="B84" s="20" t="s">
        <v>52</v>
      </c>
      <c r="C84" s="2" t="s">
        <v>35</v>
      </c>
      <c r="D84" s="20" t="s">
        <v>90</v>
      </c>
      <c r="E84" s="29"/>
      <c r="F84" s="18">
        <v>100</v>
      </c>
      <c r="G84" s="18"/>
      <c r="H84" s="18"/>
      <c r="I84" s="18"/>
      <c r="J84" s="18">
        <v>100</v>
      </c>
    </row>
    <row r="85" spans="1:10" ht="30">
      <c r="A85" s="21" t="s">
        <v>27</v>
      </c>
      <c r="B85" s="20" t="s">
        <v>52</v>
      </c>
      <c r="C85" s="2" t="s">
        <v>35</v>
      </c>
      <c r="D85" s="20" t="s">
        <v>90</v>
      </c>
      <c r="E85" s="29">
        <v>244</v>
      </c>
      <c r="F85" s="18">
        <v>100</v>
      </c>
      <c r="G85" s="18"/>
      <c r="H85" s="18"/>
      <c r="I85" s="18"/>
      <c r="J85" s="18">
        <v>100</v>
      </c>
    </row>
    <row r="86" spans="1:10">
      <c r="A86" s="13" t="s">
        <v>91</v>
      </c>
      <c r="B86" s="20" t="s">
        <v>52</v>
      </c>
      <c r="C86" s="2" t="s">
        <v>92</v>
      </c>
      <c r="D86" s="20"/>
      <c r="E86" s="29"/>
      <c r="F86" s="18">
        <v>1437.3</v>
      </c>
      <c r="G86" s="18"/>
      <c r="H86" s="18"/>
      <c r="I86" s="18"/>
      <c r="J86" s="18">
        <v>1437.3</v>
      </c>
    </row>
    <row r="87" spans="1:10">
      <c r="A87" s="13" t="s">
        <v>93</v>
      </c>
      <c r="B87" s="20" t="s">
        <v>52</v>
      </c>
      <c r="C87" s="2" t="s">
        <v>94</v>
      </c>
      <c r="D87" s="20"/>
      <c r="E87" s="29"/>
      <c r="F87" s="18">
        <v>1437.3</v>
      </c>
      <c r="G87" s="18"/>
      <c r="H87" s="18"/>
      <c r="I87" s="18"/>
      <c r="J87" s="18">
        <v>1437.3</v>
      </c>
    </row>
    <row r="88" spans="1:10">
      <c r="A88" s="13" t="s">
        <v>17</v>
      </c>
      <c r="B88" s="20" t="s">
        <v>52</v>
      </c>
      <c r="C88" s="2" t="s">
        <v>94</v>
      </c>
      <c r="D88" s="20" t="s">
        <v>18</v>
      </c>
      <c r="E88" s="29"/>
      <c r="F88" s="18">
        <v>1437.3</v>
      </c>
      <c r="G88" s="18"/>
      <c r="H88" s="18"/>
      <c r="I88" s="18"/>
      <c r="J88" s="18">
        <v>1437.3</v>
      </c>
    </row>
    <row r="89" spans="1:10">
      <c r="A89" s="13" t="s">
        <v>95</v>
      </c>
      <c r="B89" s="20" t="s">
        <v>52</v>
      </c>
      <c r="C89" s="2" t="s">
        <v>94</v>
      </c>
      <c r="D89" s="20" t="s">
        <v>96</v>
      </c>
      <c r="E89" s="29"/>
      <c r="F89" s="18">
        <v>221.3</v>
      </c>
      <c r="G89" s="18"/>
      <c r="H89" s="18"/>
      <c r="I89" s="18"/>
      <c r="J89" s="18">
        <v>221.3</v>
      </c>
    </row>
    <row r="90" spans="1:10" ht="30">
      <c r="A90" s="21" t="s">
        <v>27</v>
      </c>
      <c r="B90" s="20" t="s">
        <v>52</v>
      </c>
      <c r="C90" s="2" t="s">
        <v>94</v>
      </c>
      <c r="D90" s="20" t="s">
        <v>96</v>
      </c>
      <c r="E90" s="29">
        <v>244</v>
      </c>
      <c r="F90" s="18">
        <v>221.3</v>
      </c>
      <c r="G90" s="18"/>
      <c r="H90" s="18"/>
      <c r="I90" s="18"/>
      <c r="J90" s="18">
        <v>221.3</v>
      </c>
    </row>
    <row r="91" spans="1:10">
      <c r="A91" s="13" t="s">
        <v>97</v>
      </c>
      <c r="B91" s="20" t="s">
        <v>52</v>
      </c>
      <c r="C91" s="2" t="s">
        <v>94</v>
      </c>
      <c r="D91" s="20" t="s">
        <v>98</v>
      </c>
      <c r="E91" s="29"/>
      <c r="F91" s="18">
        <v>1216</v>
      </c>
      <c r="G91" s="18"/>
      <c r="H91" s="18"/>
      <c r="I91" s="18"/>
      <c r="J91" s="18">
        <v>1216</v>
      </c>
    </row>
    <row r="92" spans="1:10" ht="30">
      <c r="A92" s="21" t="s">
        <v>27</v>
      </c>
      <c r="B92" s="20" t="s">
        <v>52</v>
      </c>
      <c r="C92" s="2" t="s">
        <v>94</v>
      </c>
      <c r="D92" s="20" t="s">
        <v>98</v>
      </c>
      <c r="E92" s="29">
        <v>244</v>
      </c>
      <c r="F92" s="18">
        <v>1196</v>
      </c>
      <c r="G92" s="18"/>
      <c r="H92" s="18"/>
      <c r="I92" s="18"/>
      <c r="J92" s="18">
        <v>1196</v>
      </c>
    </row>
    <row r="93" spans="1:10">
      <c r="A93" s="21" t="s">
        <v>38</v>
      </c>
      <c r="B93" s="20" t="s">
        <v>52</v>
      </c>
      <c r="C93" s="2" t="s">
        <v>94</v>
      </c>
      <c r="D93" s="20" t="s">
        <v>98</v>
      </c>
      <c r="E93" s="29">
        <v>360</v>
      </c>
      <c r="F93" s="18">
        <v>20</v>
      </c>
      <c r="G93" s="18"/>
      <c r="H93" s="18"/>
      <c r="I93" s="18"/>
      <c r="J93" s="18">
        <v>20</v>
      </c>
    </row>
    <row r="94" spans="1:10">
      <c r="A94" s="13" t="s">
        <v>99</v>
      </c>
      <c r="B94" s="20" t="s">
        <v>52</v>
      </c>
      <c r="C94" s="2" t="s">
        <v>100</v>
      </c>
      <c r="D94" s="20"/>
      <c r="E94" s="29"/>
      <c r="F94" s="18">
        <v>155071.79999999999</v>
      </c>
      <c r="G94" s="18">
        <f>SUM(G95+G99+G113+G128)</f>
        <v>14546</v>
      </c>
      <c r="H94" s="18">
        <f>SUM(H95+H99+H113+H128)</f>
        <v>22317</v>
      </c>
      <c r="I94" s="18">
        <f>SUM(I95+I99+I113+I128)</f>
        <v>0</v>
      </c>
      <c r="J94" s="18">
        <v>191934.8</v>
      </c>
    </row>
    <row r="95" spans="1:10">
      <c r="A95" s="22" t="s">
        <v>101</v>
      </c>
      <c r="B95" s="29" t="s">
        <v>52</v>
      </c>
      <c r="C95" s="2" t="s">
        <v>102</v>
      </c>
      <c r="D95" s="29"/>
      <c r="E95" s="29"/>
      <c r="F95" s="18"/>
      <c r="G95" s="18"/>
      <c r="H95" s="18">
        <v>8400</v>
      </c>
      <c r="I95" s="18"/>
      <c r="J95" s="18">
        <v>8400</v>
      </c>
    </row>
    <row r="96" spans="1:10" ht="60">
      <c r="A96" s="13" t="s">
        <v>103</v>
      </c>
      <c r="B96" s="29" t="s">
        <v>52</v>
      </c>
      <c r="C96" s="2" t="s">
        <v>102</v>
      </c>
      <c r="D96" s="20" t="s">
        <v>104</v>
      </c>
      <c r="E96" s="29"/>
      <c r="F96" s="18"/>
      <c r="G96" s="18"/>
      <c r="H96" s="18">
        <v>8400</v>
      </c>
      <c r="I96" s="18"/>
      <c r="J96" s="18">
        <v>8400</v>
      </c>
    </row>
    <row r="97" spans="1:10" ht="30">
      <c r="A97" s="22" t="s">
        <v>105</v>
      </c>
      <c r="B97" s="29" t="s">
        <v>52</v>
      </c>
      <c r="C97" s="2" t="s">
        <v>102</v>
      </c>
      <c r="D97" s="20" t="s">
        <v>106</v>
      </c>
      <c r="E97" s="29"/>
      <c r="F97" s="18"/>
      <c r="G97" s="18"/>
      <c r="H97" s="18">
        <v>8400</v>
      </c>
      <c r="I97" s="18"/>
      <c r="J97" s="18">
        <v>8400</v>
      </c>
    </row>
    <row r="98" spans="1:10" ht="45">
      <c r="A98" s="21" t="s">
        <v>107</v>
      </c>
      <c r="B98" s="29" t="s">
        <v>52</v>
      </c>
      <c r="C98" s="2" t="s">
        <v>102</v>
      </c>
      <c r="D98" s="20" t="s">
        <v>106</v>
      </c>
      <c r="E98" s="29">
        <v>414</v>
      </c>
      <c r="F98" s="18"/>
      <c r="G98" s="18"/>
      <c r="H98" s="18">
        <v>8400</v>
      </c>
      <c r="I98" s="18"/>
      <c r="J98" s="18">
        <v>8400</v>
      </c>
    </row>
    <row r="99" spans="1:10">
      <c r="A99" s="13" t="s">
        <v>108</v>
      </c>
      <c r="B99" s="20" t="s">
        <v>52</v>
      </c>
      <c r="C99" s="2" t="s">
        <v>109</v>
      </c>
      <c r="D99" s="20"/>
      <c r="E99" s="29"/>
      <c r="F99" s="18">
        <v>108907.8</v>
      </c>
      <c r="G99" s="18">
        <f>SUM(G100++G107)</f>
        <v>0</v>
      </c>
      <c r="H99" s="18">
        <f>SUM(H100++H107)</f>
        <v>10917</v>
      </c>
      <c r="I99" s="18">
        <f>SUM(I100++I107)</f>
        <v>0</v>
      </c>
      <c r="J99" s="18">
        <v>119824.8</v>
      </c>
    </row>
    <row r="100" spans="1:10">
      <c r="A100" s="13" t="s">
        <v>17</v>
      </c>
      <c r="B100" s="20" t="s">
        <v>52</v>
      </c>
      <c r="C100" s="2" t="s">
        <v>109</v>
      </c>
      <c r="D100" s="20" t="s">
        <v>18</v>
      </c>
      <c r="E100" s="29"/>
      <c r="F100" s="18">
        <v>71470</v>
      </c>
      <c r="G100" s="18"/>
      <c r="H100" s="18"/>
      <c r="I100" s="18"/>
      <c r="J100" s="18">
        <v>71470</v>
      </c>
    </row>
    <row r="101" spans="1:10" ht="45">
      <c r="A101" s="13" t="s">
        <v>110</v>
      </c>
      <c r="B101" s="20" t="s">
        <v>52</v>
      </c>
      <c r="C101" s="2" t="s">
        <v>109</v>
      </c>
      <c r="D101" s="20" t="s">
        <v>111</v>
      </c>
      <c r="E101" s="29"/>
      <c r="F101" s="18">
        <v>4300.1000000000004</v>
      </c>
      <c r="G101" s="18"/>
      <c r="H101" s="18"/>
      <c r="I101" s="18"/>
      <c r="J101" s="18">
        <v>4300.1000000000004</v>
      </c>
    </row>
    <row r="102" spans="1:10" ht="60">
      <c r="A102" s="21" t="s">
        <v>112</v>
      </c>
      <c r="B102" s="20" t="s">
        <v>52</v>
      </c>
      <c r="C102" s="2" t="s">
        <v>109</v>
      </c>
      <c r="D102" s="20" t="s">
        <v>113</v>
      </c>
      <c r="E102" s="29">
        <v>611</v>
      </c>
      <c r="F102" s="18">
        <v>4300.1000000000004</v>
      </c>
      <c r="G102" s="18"/>
      <c r="H102" s="18"/>
      <c r="I102" s="18"/>
      <c r="J102" s="18">
        <v>4300.1000000000004</v>
      </c>
    </row>
    <row r="103" spans="1:10" ht="60">
      <c r="A103" s="13" t="s">
        <v>114</v>
      </c>
      <c r="B103" s="20" t="s">
        <v>52</v>
      </c>
      <c r="C103" s="2" t="s">
        <v>109</v>
      </c>
      <c r="D103" s="20" t="s">
        <v>115</v>
      </c>
      <c r="E103" s="29"/>
      <c r="F103" s="18">
        <v>67169.899999999994</v>
      </c>
      <c r="G103" s="18"/>
      <c r="H103" s="18"/>
      <c r="I103" s="18"/>
      <c r="J103" s="18">
        <v>65447.899999999994</v>
      </c>
    </row>
    <row r="104" spans="1:10" ht="45">
      <c r="A104" s="21" t="s">
        <v>79</v>
      </c>
      <c r="B104" s="20" t="s">
        <v>52</v>
      </c>
      <c r="C104" s="2" t="s">
        <v>109</v>
      </c>
      <c r="D104" s="20" t="s">
        <v>115</v>
      </c>
      <c r="E104" s="29">
        <v>810</v>
      </c>
      <c r="F104" s="18">
        <v>67169.899999999994</v>
      </c>
      <c r="G104" s="18"/>
      <c r="H104" s="18"/>
      <c r="I104" s="18"/>
      <c r="J104" s="18">
        <v>65447.899999999994</v>
      </c>
    </row>
    <row r="105" spans="1:10" ht="90">
      <c r="A105" s="21" t="s">
        <v>116</v>
      </c>
      <c r="B105" s="20" t="s">
        <v>52</v>
      </c>
      <c r="C105" s="2" t="s">
        <v>109</v>
      </c>
      <c r="D105" s="20" t="s">
        <v>117</v>
      </c>
      <c r="E105" s="29"/>
      <c r="F105" s="18"/>
      <c r="G105" s="18"/>
      <c r="H105" s="18"/>
      <c r="I105" s="18"/>
      <c r="J105" s="18">
        <v>1722</v>
      </c>
    </row>
    <row r="106" spans="1:10" ht="45">
      <c r="A106" s="21" t="s">
        <v>79</v>
      </c>
      <c r="B106" s="20" t="s">
        <v>52</v>
      </c>
      <c r="C106" s="2" t="s">
        <v>109</v>
      </c>
      <c r="D106" s="20" t="s">
        <v>117</v>
      </c>
      <c r="E106" s="29">
        <v>810</v>
      </c>
      <c r="F106" s="18"/>
      <c r="G106" s="18"/>
      <c r="H106" s="18"/>
      <c r="I106" s="18"/>
      <c r="J106" s="18">
        <v>1722</v>
      </c>
    </row>
    <row r="107" spans="1:10">
      <c r="A107" s="21" t="s">
        <v>85</v>
      </c>
      <c r="B107" s="20" t="s">
        <v>52</v>
      </c>
      <c r="C107" s="2" t="s">
        <v>109</v>
      </c>
      <c r="D107" s="20" t="s">
        <v>86</v>
      </c>
      <c r="E107" s="29"/>
      <c r="F107" s="18">
        <v>37437.800000000003</v>
      </c>
      <c r="G107" s="18">
        <f>SUM(G108+G111)</f>
        <v>0</v>
      </c>
      <c r="H107" s="18">
        <f>SUM(H108+H111)</f>
        <v>10917</v>
      </c>
      <c r="I107" s="18">
        <f>SUM(I108+I111)</f>
        <v>0</v>
      </c>
      <c r="J107" s="18">
        <v>48354.8</v>
      </c>
    </row>
    <row r="108" spans="1:10" ht="45">
      <c r="A108" s="13" t="s">
        <v>118</v>
      </c>
      <c r="B108" s="20" t="s">
        <v>52</v>
      </c>
      <c r="C108" s="2" t="s">
        <v>109</v>
      </c>
      <c r="D108" s="20" t="s">
        <v>119</v>
      </c>
      <c r="E108" s="29"/>
      <c r="F108" s="18">
        <v>36837.800000000003</v>
      </c>
      <c r="G108" s="18">
        <f>SUM(G109)</f>
        <v>0</v>
      </c>
      <c r="H108" s="18">
        <f>SUM(H109)</f>
        <v>0</v>
      </c>
      <c r="I108" s="18">
        <f>SUM(I109)</f>
        <v>0</v>
      </c>
      <c r="J108" s="18">
        <v>36837.800000000003</v>
      </c>
    </row>
    <row r="109" spans="1:10" ht="90">
      <c r="A109" s="13" t="s">
        <v>120</v>
      </c>
      <c r="B109" s="20" t="s">
        <v>52</v>
      </c>
      <c r="C109" s="2" t="s">
        <v>109</v>
      </c>
      <c r="D109" s="20" t="s">
        <v>121</v>
      </c>
      <c r="E109" s="29"/>
      <c r="F109" s="18">
        <v>36837.800000000003</v>
      </c>
      <c r="G109" s="18"/>
      <c r="H109" s="18"/>
      <c r="I109" s="18"/>
      <c r="J109" s="18">
        <v>36837.800000000003</v>
      </c>
    </row>
    <row r="110" spans="1:10" ht="45">
      <c r="A110" s="21" t="s">
        <v>79</v>
      </c>
      <c r="B110" s="20" t="s">
        <v>52</v>
      </c>
      <c r="C110" s="2" t="s">
        <v>109</v>
      </c>
      <c r="D110" s="20" t="s">
        <v>121</v>
      </c>
      <c r="E110" s="29">
        <v>810</v>
      </c>
      <c r="F110" s="18">
        <v>36837.800000000003</v>
      </c>
      <c r="G110" s="18"/>
      <c r="H110" s="18"/>
      <c r="I110" s="18"/>
      <c r="J110" s="18">
        <v>36837.800000000003</v>
      </c>
    </row>
    <row r="111" spans="1:10" ht="60">
      <c r="A111" s="21" t="s">
        <v>122</v>
      </c>
      <c r="B111" s="20" t="s">
        <v>52</v>
      </c>
      <c r="C111" s="2" t="s">
        <v>109</v>
      </c>
      <c r="D111" s="20" t="s">
        <v>123</v>
      </c>
      <c r="E111" s="29"/>
      <c r="F111" s="18">
        <v>600</v>
      </c>
      <c r="G111" s="18"/>
      <c r="H111" s="18">
        <v>10917</v>
      </c>
      <c r="I111" s="18"/>
      <c r="J111" s="18">
        <v>11517</v>
      </c>
    </row>
    <row r="112" spans="1:10" ht="30">
      <c r="A112" s="21" t="s">
        <v>27</v>
      </c>
      <c r="B112" s="20" t="s">
        <v>52</v>
      </c>
      <c r="C112" s="2" t="s">
        <v>109</v>
      </c>
      <c r="D112" s="20" t="s">
        <v>123</v>
      </c>
      <c r="E112" s="29">
        <v>244</v>
      </c>
      <c r="F112" s="18">
        <v>600</v>
      </c>
      <c r="G112" s="18"/>
      <c r="H112" s="18">
        <v>10917</v>
      </c>
      <c r="I112" s="18"/>
      <c r="J112" s="18">
        <v>11517</v>
      </c>
    </row>
    <row r="113" spans="1:10">
      <c r="A113" s="13" t="s">
        <v>124</v>
      </c>
      <c r="B113" s="20" t="s">
        <v>52</v>
      </c>
      <c r="C113" s="2" t="s">
        <v>125</v>
      </c>
      <c r="D113" s="20"/>
      <c r="E113" s="29"/>
      <c r="F113" s="18">
        <v>12700</v>
      </c>
      <c r="G113" s="18">
        <f>G114</f>
        <v>14546</v>
      </c>
      <c r="H113" s="18"/>
      <c r="I113" s="18"/>
      <c r="J113" s="18">
        <v>27246</v>
      </c>
    </row>
    <row r="114" spans="1:10">
      <c r="A114" s="13" t="s">
        <v>85</v>
      </c>
      <c r="B114" s="20" t="s">
        <v>52</v>
      </c>
      <c r="C114" s="2" t="s">
        <v>125</v>
      </c>
      <c r="D114" s="20" t="s">
        <v>86</v>
      </c>
      <c r="E114" s="29"/>
      <c r="F114" s="18">
        <v>12700</v>
      </c>
      <c r="G114" s="18">
        <f>G115</f>
        <v>14546</v>
      </c>
      <c r="H114" s="18"/>
      <c r="I114" s="18"/>
      <c r="J114" s="18">
        <v>27246</v>
      </c>
    </row>
    <row r="115" spans="1:10" ht="45">
      <c r="A115" s="13" t="s">
        <v>126</v>
      </c>
      <c r="B115" s="20" t="s">
        <v>52</v>
      </c>
      <c r="C115" s="2" t="s">
        <v>125</v>
      </c>
      <c r="D115" s="20" t="s">
        <v>127</v>
      </c>
      <c r="E115" s="29"/>
      <c r="F115" s="18"/>
      <c r="G115" s="18">
        <f>G116</f>
        <v>14546</v>
      </c>
      <c r="H115" s="18"/>
      <c r="I115" s="18"/>
      <c r="J115" s="18">
        <v>14546</v>
      </c>
    </row>
    <row r="116" spans="1:10" ht="30">
      <c r="A116" s="21" t="s">
        <v>27</v>
      </c>
      <c r="B116" s="20" t="s">
        <v>52</v>
      </c>
      <c r="C116" s="2" t="s">
        <v>125</v>
      </c>
      <c r="D116" s="20" t="s">
        <v>127</v>
      </c>
      <c r="E116" s="29">
        <v>244</v>
      </c>
      <c r="F116" s="18"/>
      <c r="G116" s="18">
        <v>14546</v>
      </c>
      <c r="H116" s="18"/>
      <c r="I116" s="18"/>
      <c r="J116" s="18">
        <v>14546</v>
      </c>
    </row>
    <row r="117" spans="1:10" ht="60">
      <c r="A117" s="13" t="s">
        <v>103</v>
      </c>
      <c r="B117" s="20" t="s">
        <v>52</v>
      </c>
      <c r="C117" s="2" t="s">
        <v>125</v>
      </c>
      <c r="D117" s="20" t="s">
        <v>104</v>
      </c>
      <c r="E117" s="29"/>
      <c r="F117" s="18">
        <v>12700</v>
      </c>
      <c r="G117" s="18"/>
      <c r="H117" s="18"/>
      <c r="I117" s="18"/>
      <c r="J117" s="18">
        <v>12700</v>
      </c>
    </row>
    <row r="118" spans="1:10" ht="60">
      <c r="A118" s="21" t="s">
        <v>128</v>
      </c>
      <c r="B118" s="20" t="s">
        <v>52</v>
      </c>
      <c r="C118" s="2" t="s">
        <v>125</v>
      </c>
      <c r="D118" s="20" t="s">
        <v>129</v>
      </c>
      <c r="E118" s="29"/>
      <c r="F118" s="18">
        <v>7500</v>
      </c>
      <c r="G118" s="18"/>
      <c r="H118" s="18"/>
      <c r="I118" s="18"/>
      <c r="J118" s="18">
        <v>7500</v>
      </c>
    </row>
    <row r="119" spans="1:10" ht="45">
      <c r="A119" s="21" t="s">
        <v>107</v>
      </c>
      <c r="B119" s="20" t="s">
        <v>52</v>
      </c>
      <c r="C119" s="2" t="s">
        <v>125</v>
      </c>
      <c r="D119" s="20" t="s">
        <v>129</v>
      </c>
      <c r="E119" s="29">
        <v>414</v>
      </c>
      <c r="F119" s="18">
        <v>7500</v>
      </c>
      <c r="G119" s="18"/>
      <c r="H119" s="18"/>
      <c r="I119" s="18"/>
      <c r="J119" s="18">
        <v>7500</v>
      </c>
    </row>
    <row r="120" spans="1:10" ht="45">
      <c r="A120" s="21" t="s">
        <v>130</v>
      </c>
      <c r="B120" s="20" t="s">
        <v>52</v>
      </c>
      <c r="C120" s="2" t="s">
        <v>125</v>
      </c>
      <c r="D120" s="20" t="s">
        <v>131</v>
      </c>
      <c r="E120" s="29"/>
      <c r="F120" s="18">
        <v>500</v>
      </c>
      <c r="G120" s="18"/>
      <c r="H120" s="18"/>
      <c r="I120" s="18"/>
      <c r="J120" s="18">
        <v>500</v>
      </c>
    </row>
    <row r="121" spans="1:10" ht="45">
      <c r="A121" s="21" t="s">
        <v>107</v>
      </c>
      <c r="B121" s="20" t="s">
        <v>52</v>
      </c>
      <c r="C121" s="2" t="s">
        <v>125</v>
      </c>
      <c r="D121" s="20" t="s">
        <v>131</v>
      </c>
      <c r="E121" s="29">
        <v>414</v>
      </c>
      <c r="F121" s="18">
        <v>500</v>
      </c>
      <c r="G121" s="18"/>
      <c r="H121" s="18"/>
      <c r="I121" s="18"/>
      <c r="J121" s="18">
        <v>500</v>
      </c>
    </row>
    <row r="122" spans="1:10" ht="105">
      <c r="A122" s="28" t="s">
        <v>132</v>
      </c>
      <c r="B122" s="20" t="s">
        <v>52</v>
      </c>
      <c r="C122" s="2" t="s">
        <v>125</v>
      </c>
      <c r="D122" s="20" t="s">
        <v>133</v>
      </c>
      <c r="E122" s="29"/>
      <c r="F122" s="18">
        <v>1200</v>
      </c>
      <c r="G122" s="18"/>
      <c r="H122" s="18"/>
      <c r="I122" s="18"/>
      <c r="J122" s="18">
        <v>1200</v>
      </c>
    </row>
    <row r="123" spans="1:10" ht="45">
      <c r="A123" s="21" t="s">
        <v>107</v>
      </c>
      <c r="B123" s="20" t="s">
        <v>52</v>
      </c>
      <c r="C123" s="2" t="s">
        <v>125</v>
      </c>
      <c r="D123" s="20" t="s">
        <v>133</v>
      </c>
      <c r="E123" s="29">
        <v>414</v>
      </c>
      <c r="F123" s="18">
        <v>1200</v>
      </c>
      <c r="G123" s="18"/>
      <c r="H123" s="18"/>
      <c r="I123" s="18"/>
      <c r="J123" s="18">
        <v>1200</v>
      </c>
    </row>
    <row r="124" spans="1:10" ht="75">
      <c r="A124" s="21" t="s">
        <v>134</v>
      </c>
      <c r="B124" s="20" t="s">
        <v>52</v>
      </c>
      <c r="C124" s="2" t="s">
        <v>125</v>
      </c>
      <c r="D124" s="20" t="s">
        <v>135</v>
      </c>
      <c r="E124" s="29"/>
      <c r="F124" s="18">
        <v>2150</v>
      </c>
      <c r="G124" s="18"/>
      <c r="H124" s="18"/>
      <c r="I124" s="18"/>
      <c r="J124" s="18">
        <v>2150</v>
      </c>
    </row>
    <row r="125" spans="1:10" ht="45">
      <c r="A125" s="21" t="s">
        <v>107</v>
      </c>
      <c r="B125" s="20" t="s">
        <v>52</v>
      </c>
      <c r="C125" s="2" t="s">
        <v>125</v>
      </c>
      <c r="D125" s="20" t="s">
        <v>135</v>
      </c>
      <c r="E125" s="29">
        <v>414</v>
      </c>
      <c r="F125" s="18">
        <v>2150</v>
      </c>
      <c r="G125" s="18"/>
      <c r="H125" s="18"/>
      <c r="I125" s="18"/>
      <c r="J125" s="18">
        <v>2150</v>
      </c>
    </row>
    <row r="126" spans="1:10" ht="75">
      <c r="A126" s="21" t="s">
        <v>136</v>
      </c>
      <c r="B126" s="20" t="s">
        <v>52</v>
      </c>
      <c r="C126" s="2" t="s">
        <v>125</v>
      </c>
      <c r="D126" s="20" t="s">
        <v>137</v>
      </c>
      <c r="E126" s="29"/>
      <c r="F126" s="18">
        <v>1350</v>
      </c>
      <c r="G126" s="18"/>
      <c r="H126" s="18"/>
      <c r="I126" s="18"/>
      <c r="J126" s="18">
        <v>1350</v>
      </c>
    </row>
    <row r="127" spans="1:10" ht="45">
      <c r="A127" s="21" t="s">
        <v>107</v>
      </c>
      <c r="B127" s="20" t="s">
        <v>52</v>
      </c>
      <c r="C127" s="2" t="s">
        <v>125</v>
      </c>
      <c r="D127" s="20" t="s">
        <v>137</v>
      </c>
      <c r="E127" s="29">
        <v>414</v>
      </c>
      <c r="F127" s="18">
        <v>1350</v>
      </c>
      <c r="G127" s="18"/>
      <c r="H127" s="18"/>
      <c r="I127" s="18"/>
      <c r="J127" s="18">
        <v>1350</v>
      </c>
    </row>
    <row r="128" spans="1:10">
      <c r="A128" s="13" t="s">
        <v>138</v>
      </c>
      <c r="B128" s="20" t="s">
        <v>52</v>
      </c>
      <c r="C128" s="2" t="s">
        <v>139</v>
      </c>
      <c r="D128" s="20"/>
      <c r="E128" s="29"/>
      <c r="F128" s="18">
        <v>33464</v>
      </c>
      <c r="G128" s="18">
        <f>SUM(G129+G133)</f>
        <v>0</v>
      </c>
      <c r="H128" s="18">
        <f>SUM(H129+H133)</f>
        <v>3000</v>
      </c>
      <c r="I128" s="18">
        <f>SUM(I129+I133)</f>
        <v>0</v>
      </c>
      <c r="J128" s="18">
        <v>36464</v>
      </c>
    </row>
    <row r="129" spans="1:14">
      <c r="A129" s="13" t="s">
        <v>17</v>
      </c>
      <c r="B129" s="20" t="s">
        <v>52</v>
      </c>
      <c r="C129" s="2" t="s">
        <v>139</v>
      </c>
      <c r="D129" s="20" t="s">
        <v>18</v>
      </c>
      <c r="E129" s="29"/>
      <c r="F129" s="18">
        <v>11472</v>
      </c>
      <c r="G129" s="18"/>
      <c r="H129" s="18">
        <v>3000</v>
      </c>
      <c r="I129" s="18"/>
      <c r="J129" s="18">
        <v>14472</v>
      </c>
    </row>
    <row r="130" spans="1:14">
      <c r="A130" s="13" t="s">
        <v>140</v>
      </c>
      <c r="B130" s="20" t="s">
        <v>52</v>
      </c>
      <c r="C130" s="2" t="s">
        <v>139</v>
      </c>
      <c r="D130" s="20" t="s">
        <v>141</v>
      </c>
      <c r="E130" s="29"/>
      <c r="F130" s="18">
        <v>11472</v>
      </c>
      <c r="G130" s="18"/>
      <c r="H130" s="18">
        <v>3000</v>
      </c>
      <c r="I130" s="18"/>
      <c r="J130" s="18">
        <v>14472</v>
      </c>
    </row>
    <row r="131" spans="1:14" ht="30">
      <c r="A131" s="21" t="s">
        <v>27</v>
      </c>
      <c r="B131" s="20" t="s">
        <v>52</v>
      </c>
      <c r="C131" s="2" t="s">
        <v>139</v>
      </c>
      <c r="D131" s="20" t="s">
        <v>141</v>
      </c>
      <c r="E131" s="29">
        <v>244</v>
      </c>
      <c r="F131" s="18">
        <v>11172</v>
      </c>
      <c r="G131" s="18"/>
      <c r="H131" s="18">
        <v>3000</v>
      </c>
      <c r="I131" s="18"/>
      <c r="J131" s="18">
        <v>14172</v>
      </c>
    </row>
    <row r="132" spans="1:14">
      <c r="A132" s="21" t="s">
        <v>38</v>
      </c>
      <c r="B132" s="20" t="s">
        <v>52</v>
      </c>
      <c r="C132" s="2" t="s">
        <v>139</v>
      </c>
      <c r="D132" s="20" t="s">
        <v>141</v>
      </c>
      <c r="E132" s="29">
        <v>360</v>
      </c>
      <c r="F132" s="18">
        <v>300</v>
      </c>
      <c r="G132" s="18"/>
      <c r="H132" s="18"/>
      <c r="I132" s="18"/>
      <c r="J132" s="18">
        <v>300</v>
      </c>
    </row>
    <row r="133" spans="1:14">
      <c r="A133" s="13" t="s">
        <v>85</v>
      </c>
      <c r="B133" s="20" t="s">
        <v>52</v>
      </c>
      <c r="C133" s="2" t="s">
        <v>139</v>
      </c>
      <c r="D133" s="20" t="s">
        <v>86</v>
      </c>
      <c r="E133" s="29"/>
      <c r="F133" s="18">
        <v>21992</v>
      </c>
      <c r="G133" s="18"/>
      <c r="H133" s="18"/>
      <c r="I133" s="18"/>
      <c r="J133" s="18">
        <v>21992</v>
      </c>
    </row>
    <row r="134" spans="1:14" ht="60">
      <c r="A134" s="13" t="s">
        <v>142</v>
      </c>
      <c r="B134" s="20" t="s">
        <v>52</v>
      </c>
      <c r="C134" s="2" t="s">
        <v>139</v>
      </c>
      <c r="D134" s="20" t="s">
        <v>104</v>
      </c>
      <c r="E134" s="29"/>
      <c r="F134" s="18">
        <v>20992</v>
      </c>
      <c r="G134" s="18"/>
      <c r="H134" s="18"/>
      <c r="I134" s="18"/>
      <c r="J134" s="18">
        <v>20992</v>
      </c>
    </row>
    <row r="135" spans="1:14" ht="30">
      <c r="A135" s="21" t="s">
        <v>27</v>
      </c>
      <c r="B135" s="20" t="s">
        <v>52</v>
      </c>
      <c r="C135" s="2" t="s">
        <v>139</v>
      </c>
      <c r="D135" s="20" t="s">
        <v>104</v>
      </c>
      <c r="E135" s="29">
        <v>244</v>
      </c>
      <c r="F135" s="18">
        <v>20992</v>
      </c>
      <c r="G135" s="18"/>
      <c r="H135" s="18"/>
      <c r="I135" s="18"/>
      <c r="J135" s="18">
        <v>20992</v>
      </c>
    </row>
    <row r="136" spans="1:14" ht="45">
      <c r="A136" s="13" t="s">
        <v>143</v>
      </c>
      <c r="B136" s="20" t="s">
        <v>52</v>
      </c>
      <c r="C136" s="2" t="s">
        <v>139</v>
      </c>
      <c r="D136" s="20" t="s">
        <v>144</v>
      </c>
      <c r="E136" s="29"/>
      <c r="F136" s="18">
        <v>1000</v>
      </c>
      <c r="G136" s="18"/>
      <c r="H136" s="18"/>
      <c r="I136" s="18"/>
      <c r="J136" s="18">
        <v>1000</v>
      </c>
    </row>
    <row r="137" spans="1:14" ht="30">
      <c r="A137" s="21" t="s">
        <v>27</v>
      </c>
      <c r="B137" s="20" t="s">
        <v>52</v>
      </c>
      <c r="C137" s="2" t="s">
        <v>139</v>
      </c>
      <c r="D137" s="20" t="s">
        <v>144</v>
      </c>
      <c r="E137" s="29">
        <v>244</v>
      </c>
      <c r="F137" s="18">
        <v>300</v>
      </c>
      <c r="G137" s="18"/>
      <c r="H137" s="18"/>
      <c r="I137" s="18"/>
      <c r="J137" s="18">
        <v>300</v>
      </c>
    </row>
    <row r="138" spans="1:14" s="38" customFormat="1" ht="30">
      <c r="A138" s="22" t="s">
        <v>145</v>
      </c>
      <c r="B138" s="20" t="s">
        <v>52</v>
      </c>
      <c r="C138" s="2" t="s">
        <v>139</v>
      </c>
      <c r="D138" s="20" t="s">
        <v>146</v>
      </c>
      <c r="E138" s="29"/>
      <c r="F138" s="18">
        <v>700</v>
      </c>
      <c r="G138" s="18"/>
      <c r="H138" s="18"/>
      <c r="I138" s="18"/>
      <c r="J138" s="18">
        <v>700</v>
      </c>
      <c r="K138" s="4"/>
      <c r="L138" s="4"/>
      <c r="M138" s="4"/>
      <c r="N138" s="4"/>
    </row>
    <row r="139" spans="1:14" ht="45">
      <c r="A139" s="21" t="s">
        <v>79</v>
      </c>
      <c r="B139" s="20" t="s">
        <v>52</v>
      </c>
      <c r="C139" s="2" t="s">
        <v>139</v>
      </c>
      <c r="D139" s="20" t="s">
        <v>146</v>
      </c>
      <c r="E139" s="29">
        <v>810</v>
      </c>
      <c r="F139" s="18">
        <v>700</v>
      </c>
      <c r="G139" s="18"/>
      <c r="H139" s="18"/>
      <c r="I139" s="18"/>
      <c r="J139" s="18">
        <v>700</v>
      </c>
    </row>
    <row r="140" spans="1:14">
      <c r="A140" s="13" t="s">
        <v>147</v>
      </c>
      <c r="B140" s="20" t="s">
        <v>52</v>
      </c>
      <c r="C140" s="2" t="s">
        <v>148</v>
      </c>
      <c r="D140" s="20"/>
      <c r="E140" s="29"/>
      <c r="F140" s="18">
        <v>166541.29999999999</v>
      </c>
      <c r="G140" s="18">
        <f>SUM(G141+G148+G175++G181)</f>
        <v>0</v>
      </c>
      <c r="H140" s="18">
        <f>SUM(H141+H148+H175++H181)</f>
        <v>1086</v>
      </c>
      <c r="I140" s="18">
        <f>SUM(I141+I148+I175++I181)</f>
        <v>440292.8</v>
      </c>
      <c r="J140" s="18">
        <v>607920.1</v>
      </c>
    </row>
    <row r="141" spans="1:14">
      <c r="A141" s="22" t="s">
        <v>149</v>
      </c>
      <c r="B141" s="29" t="s">
        <v>52</v>
      </c>
      <c r="C141" s="2" t="s">
        <v>150</v>
      </c>
      <c r="D141" s="29"/>
      <c r="E141" s="29"/>
      <c r="F141" s="18"/>
      <c r="G141" s="18">
        <f>SUM(G142)</f>
        <v>0</v>
      </c>
      <c r="H141" s="18">
        <f>SUM(H142)</f>
        <v>0</v>
      </c>
      <c r="I141" s="18">
        <f>SUM(I142)</f>
        <v>433316.5</v>
      </c>
      <c r="J141" s="18">
        <v>433316.5</v>
      </c>
    </row>
    <row r="142" spans="1:14" ht="60">
      <c r="A142" s="22" t="s">
        <v>151</v>
      </c>
      <c r="B142" s="20" t="s">
        <v>52</v>
      </c>
      <c r="C142" s="2" t="s">
        <v>150</v>
      </c>
      <c r="D142" s="20" t="s">
        <v>152</v>
      </c>
      <c r="E142" s="2"/>
      <c r="F142" s="18"/>
      <c r="G142" s="18">
        <f>SUM(G143)</f>
        <v>0</v>
      </c>
      <c r="H142" s="18">
        <f>SUM(H143)</f>
        <v>0</v>
      </c>
      <c r="I142" s="18">
        <f>SUM(I143+I146)</f>
        <v>433316.5</v>
      </c>
      <c r="J142" s="18">
        <v>433316.5</v>
      </c>
    </row>
    <row r="143" spans="1:14" ht="135">
      <c r="A143" s="22" t="s">
        <v>153</v>
      </c>
      <c r="B143" s="20" t="s">
        <v>52</v>
      </c>
      <c r="C143" s="2" t="s">
        <v>150</v>
      </c>
      <c r="D143" s="20" t="s">
        <v>154</v>
      </c>
      <c r="E143" s="2"/>
      <c r="F143" s="18"/>
      <c r="G143" s="18">
        <f>SUM(G144:G145)</f>
        <v>0</v>
      </c>
      <c r="H143" s="18">
        <f>SUM(H144:H145)</f>
        <v>0</v>
      </c>
      <c r="I143" s="18">
        <f>SUM(I144:I145)</f>
        <v>433316.4</v>
      </c>
      <c r="J143" s="18">
        <v>433316.4</v>
      </c>
    </row>
    <row r="144" spans="1:14" ht="45">
      <c r="A144" s="21" t="s">
        <v>107</v>
      </c>
      <c r="B144" s="20" t="s">
        <v>52</v>
      </c>
      <c r="C144" s="2" t="s">
        <v>150</v>
      </c>
      <c r="D144" s="20" t="s">
        <v>154</v>
      </c>
      <c r="E144" s="2" t="s">
        <v>155</v>
      </c>
      <c r="F144" s="18"/>
      <c r="G144" s="18"/>
      <c r="H144" s="18"/>
      <c r="I144" s="18">
        <v>345324.2</v>
      </c>
      <c r="J144" s="18">
        <v>345324.2</v>
      </c>
    </row>
    <row r="145" spans="1:10">
      <c r="A145" s="22" t="s">
        <v>156</v>
      </c>
      <c r="B145" s="20" t="s">
        <v>52</v>
      </c>
      <c r="C145" s="2" t="s">
        <v>150</v>
      </c>
      <c r="D145" s="20" t="s">
        <v>154</v>
      </c>
      <c r="E145" s="2" t="s">
        <v>157</v>
      </c>
      <c r="F145" s="18"/>
      <c r="G145" s="18"/>
      <c r="H145" s="18"/>
      <c r="I145" s="18">
        <v>87992.2</v>
      </c>
      <c r="J145" s="18">
        <v>87992.2</v>
      </c>
    </row>
    <row r="146" spans="1:10" ht="135">
      <c r="A146" s="22" t="s">
        <v>153</v>
      </c>
      <c r="B146" s="20" t="s">
        <v>52</v>
      </c>
      <c r="C146" s="2" t="s">
        <v>150</v>
      </c>
      <c r="D146" s="20" t="s">
        <v>158</v>
      </c>
      <c r="E146" s="2"/>
      <c r="F146" s="18"/>
      <c r="G146" s="18"/>
      <c r="H146" s="18"/>
      <c r="I146" s="18">
        <v>0.1</v>
      </c>
      <c r="J146" s="18">
        <v>0.1</v>
      </c>
    </row>
    <row r="147" spans="1:10">
      <c r="A147" s="22" t="s">
        <v>156</v>
      </c>
      <c r="B147" s="20" t="s">
        <v>52</v>
      </c>
      <c r="C147" s="2" t="s">
        <v>150</v>
      </c>
      <c r="D147" s="20" t="s">
        <v>158</v>
      </c>
      <c r="E147" s="2" t="s">
        <v>157</v>
      </c>
      <c r="F147" s="18"/>
      <c r="G147" s="18"/>
      <c r="H147" s="18"/>
      <c r="I147" s="18">
        <v>0.1</v>
      </c>
      <c r="J147" s="18">
        <v>0.1</v>
      </c>
    </row>
    <row r="148" spans="1:10">
      <c r="A148" s="13" t="s">
        <v>159</v>
      </c>
      <c r="B148" s="20" t="s">
        <v>52</v>
      </c>
      <c r="C148" s="2" t="s">
        <v>160</v>
      </c>
      <c r="D148" s="20"/>
      <c r="E148" s="29"/>
      <c r="F148" s="18">
        <v>59082</v>
      </c>
      <c r="G148" s="18">
        <f>SUM(G152+G149)</f>
        <v>0</v>
      </c>
      <c r="H148" s="18">
        <f>SUM(H152+H149)</f>
        <v>1086</v>
      </c>
      <c r="I148" s="18">
        <f>SUM(I152+I149)</f>
        <v>6976.3</v>
      </c>
      <c r="J148" s="18">
        <v>67144.3</v>
      </c>
    </row>
    <row r="149" spans="1:10" ht="60">
      <c r="A149" s="22" t="s">
        <v>151</v>
      </c>
      <c r="B149" s="20" t="s">
        <v>52</v>
      </c>
      <c r="C149" s="2" t="s">
        <v>160</v>
      </c>
      <c r="D149" s="20" t="s">
        <v>152</v>
      </c>
      <c r="E149" s="29"/>
      <c r="F149" s="18"/>
      <c r="G149" s="18"/>
      <c r="H149" s="18"/>
      <c r="I149" s="18">
        <v>6976.3</v>
      </c>
      <c r="J149" s="18">
        <v>6976.3</v>
      </c>
    </row>
    <row r="150" spans="1:10" ht="150">
      <c r="A150" s="22" t="s">
        <v>161</v>
      </c>
      <c r="B150" s="20" t="s">
        <v>52</v>
      </c>
      <c r="C150" s="2" t="s">
        <v>160</v>
      </c>
      <c r="D150" s="20" t="s">
        <v>162</v>
      </c>
      <c r="E150" s="29"/>
      <c r="F150" s="18"/>
      <c r="G150" s="18"/>
      <c r="H150" s="18"/>
      <c r="I150" s="18">
        <v>6976.3</v>
      </c>
      <c r="J150" s="18">
        <v>6976.3</v>
      </c>
    </row>
    <row r="151" spans="1:10">
      <c r="A151" s="22" t="s">
        <v>156</v>
      </c>
      <c r="B151" s="20" t="s">
        <v>52</v>
      </c>
      <c r="C151" s="2" t="s">
        <v>160</v>
      </c>
      <c r="D151" s="20" t="s">
        <v>162</v>
      </c>
      <c r="E151" s="29">
        <v>880</v>
      </c>
      <c r="F151" s="18"/>
      <c r="G151" s="18"/>
      <c r="H151" s="18"/>
      <c r="I151" s="18">
        <v>6976.3</v>
      </c>
      <c r="J151" s="18">
        <v>6976.3</v>
      </c>
    </row>
    <row r="152" spans="1:10">
      <c r="A152" s="13" t="s">
        <v>85</v>
      </c>
      <c r="B152" s="20" t="s">
        <v>52</v>
      </c>
      <c r="C152" s="2" t="s">
        <v>160</v>
      </c>
      <c r="D152" s="20" t="s">
        <v>86</v>
      </c>
      <c r="E152" s="29"/>
      <c r="F152" s="18">
        <v>59082</v>
      </c>
      <c r="G152" s="18">
        <f>SUM(G153)</f>
        <v>0</v>
      </c>
      <c r="H152" s="18">
        <f>SUM(H153)</f>
        <v>1086</v>
      </c>
      <c r="I152" s="18">
        <f>SUM(I153)</f>
        <v>0</v>
      </c>
      <c r="J152" s="18">
        <v>60168</v>
      </c>
    </row>
    <row r="153" spans="1:10" ht="45">
      <c r="A153" s="23" t="s">
        <v>163</v>
      </c>
      <c r="B153" s="20" t="s">
        <v>52</v>
      </c>
      <c r="C153" s="2" t="s">
        <v>160</v>
      </c>
      <c r="D153" s="20" t="s">
        <v>164</v>
      </c>
      <c r="E153" s="29"/>
      <c r="F153" s="18">
        <f>SUM(F154+F156+F158+F160+F162+F164+F166+F168+F170+F171+F173)</f>
        <v>59082</v>
      </c>
      <c r="G153" s="18">
        <f>SUM(G154+G156+G158+G160+G162+G164+G166+G168+G170+G171+G173)</f>
        <v>0</v>
      </c>
      <c r="H153" s="18">
        <f>SUM(H154+H156+H158+H160+H162+H164+H166+H168+H170+H171+H173)</f>
        <v>1086</v>
      </c>
      <c r="I153" s="18">
        <f>SUM(I154+I156+I158+I160+I162+I164+I166+I168+I170+I171+I173)</f>
        <v>0</v>
      </c>
      <c r="J153" s="18">
        <v>60168</v>
      </c>
    </row>
    <row r="154" spans="1:10" ht="45">
      <c r="A154" s="23" t="s">
        <v>165</v>
      </c>
      <c r="B154" s="20" t="s">
        <v>52</v>
      </c>
      <c r="C154" s="2" t="s">
        <v>160</v>
      </c>
      <c r="D154" s="20" t="s">
        <v>166</v>
      </c>
      <c r="E154" s="29"/>
      <c r="F154" s="18">
        <v>5000</v>
      </c>
      <c r="G154" s="18"/>
      <c r="H154" s="18"/>
      <c r="I154" s="18"/>
      <c r="J154" s="18">
        <v>5000</v>
      </c>
    </row>
    <row r="155" spans="1:10" ht="45">
      <c r="A155" s="21" t="s">
        <v>107</v>
      </c>
      <c r="B155" s="20" t="s">
        <v>52</v>
      </c>
      <c r="C155" s="2" t="s">
        <v>160</v>
      </c>
      <c r="D155" s="20" t="s">
        <v>166</v>
      </c>
      <c r="E155" s="29">
        <v>414</v>
      </c>
      <c r="F155" s="18">
        <v>5000</v>
      </c>
      <c r="G155" s="18"/>
      <c r="H155" s="18"/>
      <c r="I155" s="18"/>
      <c r="J155" s="18">
        <v>5000</v>
      </c>
    </row>
    <row r="156" spans="1:10" ht="45">
      <c r="A156" s="23" t="s">
        <v>167</v>
      </c>
      <c r="B156" s="20" t="s">
        <v>52</v>
      </c>
      <c r="C156" s="2" t="s">
        <v>160</v>
      </c>
      <c r="D156" s="20" t="s">
        <v>168</v>
      </c>
      <c r="E156" s="29"/>
      <c r="F156" s="18">
        <v>1000</v>
      </c>
      <c r="G156" s="18"/>
      <c r="H156" s="18"/>
      <c r="I156" s="18"/>
      <c r="J156" s="18">
        <v>1000</v>
      </c>
    </row>
    <row r="157" spans="1:10" ht="45">
      <c r="A157" s="21" t="s">
        <v>107</v>
      </c>
      <c r="B157" s="20" t="s">
        <v>52</v>
      </c>
      <c r="C157" s="2" t="s">
        <v>160</v>
      </c>
      <c r="D157" s="20" t="s">
        <v>168</v>
      </c>
      <c r="E157" s="29">
        <v>414</v>
      </c>
      <c r="F157" s="18">
        <v>1000</v>
      </c>
      <c r="G157" s="18"/>
      <c r="H157" s="18"/>
      <c r="I157" s="18"/>
      <c r="J157" s="18">
        <v>1000</v>
      </c>
    </row>
    <row r="158" spans="1:10" ht="60">
      <c r="A158" s="23" t="s">
        <v>169</v>
      </c>
      <c r="B158" s="20" t="s">
        <v>52</v>
      </c>
      <c r="C158" s="2" t="s">
        <v>160</v>
      </c>
      <c r="D158" s="20" t="s">
        <v>170</v>
      </c>
      <c r="E158" s="29"/>
      <c r="F158" s="18">
        <v>2000</v>
      </c>
      <c r="G158" s="18"/>
      <c r="H158" s="18"/>
      <c r="I158" s="18"/>
      <c r="J158" s="18">
        <v>2000</v>
      </c>
    </row>
    <row r="159" spans="1:10" ht="45">
      <c r="A159" s="21" t="s">
        <v>107</v>
      </c>
      <c r="B159" s="20" t="s">
        <v>52</v>
      </c>
      <c r="C159" s="2" t="s">
        <v>160</v>
      </c>
      <c r="D159" s="20" t="s">
        <v>170</v>
      </c>
      <c r="E159" s="29">
        <v>414</v>
      </c>
      <c r="F159" s="18">
        <v>2000</v>
      </c>
      <c r="G159" s="18"/>
      <c r="H159" s="18"/>
      <c r="I159" s="18"/>
      <c r="J159" s="18">
        <v>2000</v>
      </c>
    </row>
    <row r="160" spans="1:10" ht="45">
      <c r="A160" s="26" t="s">
        <v>171</v>
      </c>
      <c r="B160" s="20" t="s">
        <v>52</v>
      </c>
      <c r="C160" s="2" t="s">
        <v>160</v>
      </c>
      <c r="D160" s="20" t="s">
        <v>172</v>
      </c>
      <c r="E160" s="29"/>
      <c r="F160" s="18">
        <v>2000</v>
      </c>
      <c r="G160" s="18"/>
      <c r="H160" s="18"/>
      <c r="I160" s="18"/>
      <c r="J160" s="18">
        <v>2000</v>
      </c>
    </row>
    <row r="161" spans="1:10" ht="45">
      <c r="A161" s="21" t="s">
        <v>107</v>
      </c>
      <c r="B161" s="20" t="s">
        <v>52</v>
      </c>
      <c r="C161" s="2" t="s">
        <v>160</v>
      </c>
      <c r="D161" s="20" t="s">
        <v>172</v>
      </c>
      <c r="E161" s="29">
        <v>414</v>
      </c>
      <c r="F161" s="18">
        <v>2000</v>
      </c>
      <c r="G161" s="18"/>
      <c r="H161" s="18"/>
      <c r="I161" s="18"/>
      <c r="J161" s="18">
        <v>2000</v>
      </c>
    </row>
    <row r="162" spans="1:10" ht="75">
      <c r="A162" s="13" t="s">
        <v>173</v>
      </c>
      <c r="B162" s="20" t="s">
        <v>52</v>
      </c>
      <c r="C162" s="2" t="s">
        <v>160</v>
      </c>
      <c r="D162" s="20" t="s">
        <v>174</v>
      </c>
      <c r="E162" s="29"/>
      <c r="F162" s="18">
        <v>1500</v>
      </c>
      <c r="G162" s="18"/>
      <c r="H162" s="18"/>
      <c r="I162" s="18"/>
      <c r="J162" s="18">
        <v>1500</v>
      </c>
    </row>
    <row r="163" spans="1:10" ht="45">
      <c r="A163" s="21" t="s">
        <v>107</v>
      </c>
      <c r="B163" s="20" t="s">
        <v>52</v>
      </c>
      <c r="C163" s="2" t="s">
        <v>160</v>
      </c>
      <c r="D163" s="20" t="s">
        <v>174</v>
      </c>
      <c r="E163" s="29">
        <v>414</v>
      </c>
      <c r="F163" s="18">
        <v>1500</v>
      </c>
      <c r="G163" s="18"/>
      <c r="H163" s="18"/>
      <c r="I163" s="18"/>
      <c r="J163" s="18">
        <v>1500</v>
      </c>
    </row>
    <row r="164" spans="1:10" ht="60">
      <c r="A164" s="21" t="s">
        <v>175</v>
      </c>
      <c r="B164" s="20" t="s">
        <v>52</v>
      </c>
      <c r="C164" s="2" t="s">
        <v>160</v>
      </c>
      <c r="D164" s="20" t="s">
        <v>176</v>
      </c>
      <c r="E164" s="29"/>
      <c r="F164" s="18">
        <v>13700</v>
      </c>
      <c r="G164" s="18"/>
      <c r="H164" s="18">
        <v>630</v>
      </c>
      <c r="I164" s="18"/>
      <c r="J164" s="18">
        <v>14330</v>
      </c>
    </row>
    <row r="165" spans="1:10" ht="45">
      <c r="A165" s="21" t="s">
        <v>107</v>
      </c>
      <c r="B165" s="20" t="s">
        <v>52</v>
      </c>
      <c r="C165" s="2" t="s">
        <v>160</v>
      </c>
      <c r="D165" s="20" t="s">
        <v>176</v>
      </c>
      <c r="E165" s="29">
        <v>414</v>
      </c>
      <c r="F165" s="18">
        <v>13700</v>
      </c>
      <c r="G165" s="18"/>
      <c r="H165" s="18">
        <v>630</v>
      </c>
      <c r="I165" s="18"/>
      <c r="J165" s="18">
        <v>14330</v>
      </c>
    </row>
    <row r="166" spans="1:10" ht="30">
      <c r="A166" s="21" t="s">
        <v>177</v>
      </c>
      <c r="B166" s="20" t="s">
        <v>52</v>
      </c>
      <c r="C166" s="2" t="s">
        <v>160</v>
      </c>
      <c r="D166" s="20" t="s">
        <v>178</v>
      </c>
      <c r="E166" s="29"/>
      <c r="F166" s="18">
        <v>4740</v>
      </c>
      <c r="G166" s="18"/>
      <c r="H166" s="18"/>
      <c r="I166" s="18"/>
      <c r="J166" s="18">
        <v>4740</v>
      </c>
    </row>
    <row r="167" spans="1:10" ht="45">
      <c r="A167" s="21" t="s">
        <v>107</v>
      </c>
      <c r="B167" s="20" t="s">
        <v>52</v>
      </c>
      <c r="C167" s="2" t="s">
        <v>160</v>
      </c>
      <c r="D167" s="20" t="s">
        <v>178</v>
      </c>
      <c r="E167" s="29">
        <v>414</v>
      </c>
      <c r="F167" s="18">
        <v>4740</v>
      </c>
      <c r="G167" s="18"/>
      <c r="H167" s="18"/>
      <c r="I167" s="18"/>
      <c r="J167" s="18">
        <v>4740</v>
      </c>
    </row>
    <row r="168" spans="1:10" ht="45">
      <c r="A168" s="21" t="s">
        <v>179</v>
      </c>
      <c r="B168" s="20" t="s">
        <v>52</v>
      </c>
      <c r="C168" s="2" t="s">
        <v>160</v>
      </c>
      <c r="D168" s="20" t="s">
        <v>180</v>
      </c>
      <c r="E168" s="29"/>
      <c r="F168" s="18">
        <v>20000</v>
      </c>
      <c r="G168" s="18"/>
      <c r="H168" s="18"/>
      <c r="I168" s="18"/>
      <c r="J168" s="18">
        <v>20000</v>
      </c>
    </row>
    <row r="169" spans="1:10" ht="45">
      <c r="A169" s="21" t="s">
        <v>107</v>
      </c>
      <c r="B169" s="20" t="s">
        <v>52</v>
      </c>
      <c r="C169" s="2" t="s">
        <v>160</v>
      </c>
      <c r="D169" s="20" t="s">
        <v>180</v>
      </c>
      <c r="E169" s="29">
        <v>414</v>
      </c>
      <c r="F169" s="18">
        <v>20000</v>
      </c>
      <c r="G169" s="18"/>
      <c r="H169" s="18"/>
      <c r="I169" s="18"/>
      <c r="J169" s="18">
        <v>20000</v>
      </c>
    </row>
    <row r="170" spans="1:10" ht="30">
      <c r="A170" s="21" t="s">
        <v>27</v>
      </c>
      <c r="B170" s="20" t="s">
        <v>52</v>
      </c>
      <c r="C170" s="2" t="s">
        <v>160</v>
      </c>
      <c r="D170" s="20" t="s">
        <v>164</v>
      </c>
      <c r="E170" s="29">
        <v>244</v>
      </c>
      <c r="F170" s="18">
        <v>8800</v>
      </c>
      <c r="G170" s="18"/>
      <c r="H170" s="18"/>
      <c r="I170" s="18"/>
      <c r="J170" s="18">
        <v>8800</v>
      </c>
    </row>
    <row r="171" spans="1:10" ht="45">
      <c r="A171" s="21" t="s">
        <v>181</v>
      </c>
      <c r="B171" s="20" t="s">
        <v>52</v>
      </c>
      <c r="C171" s="2" t="s">
        <v>160</v>
      </c>
      <c r="D171" s="20" t="s">
        <v>182</v>
      </c>
      <c r="E171" s="29"/>
      <c r="F171" s="18">
        <v>342</v>
      </c>
      <c r="G171" s="18"/>
      <c r="H171" s="18"/>
      <c r="I171" s="18"/>
      <c r="J171" s="18">
        <v>342</v>
      </c>
    </row>
    <row r="172" spans="1:10" ht="45">
      <c r="A172" s="21" t="s">
        <v>107</v>
      </c>
      <c r="B172" s="20" t="s">
        <v>52</v>
      </c>
      <c r="C172" s="2" t="s">
        <v>160</v>
      </c>
      <c r="D172" s="20" t="s">
        <v>182</v>
      </c>
      <c r="E172" s="29">
        <v>414</v>
      </c>
      <c r="F172" s="18">
        <v>342</v>
      </c>
      <c r="G172" s="18"/>
      <c r="H172" s="18"/>
      <c r="I172" s="18"/>
      <c r="J172" s="18">
        <v>342</v>
      </c>
    </row>
    <row r="173" spans="1:10" ht="30">
      <c r="A173" s="22" t="s">
        <v>183</v>
      </c>
      <c r="B173" s="20" t="s">
        <v>52</v>
      </c>
      <c r="C173" s="2" t="s">
        <v>160</v>
      </c>
      <c r="D173" s="20" t="s">
        <v>184</v>
      </c>
      <c r="E173" s="29"/>
      <c r="F173" s="18"/>
      <c r="G173" s="18"/>
      <c r="H173" s="18">
        <v>456</v>
      </c>
      <c r="I173" s="18"/>
      <c r="J173" s="18">
        <v>456</v>
      </c>
    </row>
    <row r="174" spans="1:10" ht="45">
      <c r="A174" s="21" t="s">
        <v>107</v>
      </c>
      <c r="B174" s="20" t="s">
        <v>52</v>
      </c>
      <c r="C174" s="2" t="s">
        <v>160</v>
      </c>
      <c r="D174" s="20" t="s">
        <v>184</v>
      </c>
      <c r="E174" s="29">
        <v>414</v>
      </c>
      <c r="F174" s="18"/>
      <c r="G174" s="18"/>
      <c r="H174" s="18">
        <v>456</v>
      </c>
      <c r="I174" s="18"/>
      <c r="J174" s="18">
        <v>456</v>
      </c>
    </row>
    <row r="175" spans="1:10">
      <c r="A175" s="13" t="s">
        <v>185</v>
      </c>
      <c r="B175" s="20" t="s">
        <v>52</v>
      </c>
      <c r="C175" s="2" t="s">
        <v>186</v>
      </c>
      <c r="D175" s="20"/>
      <c r="E175" s="29"/>
      <c r="F175" s="18">
        <v>25318.2</v>
      </c>
      <c r="G175" s="18"/>
      <c r="H175" s="18"/>
      <c r="I175" s="18"/>
      <c r="J175" s="18">
        <v>25318.2</v>
      </c>
    </row>
    <row r="176" spans="1:10">
      <c r="A176" s="13" t="s">
        <v>17</v>
      </c>
      <c r="B176" s="20" t="s">
        <v>52</v>
      </c>
      <c r="C176" s="2" t="s">
        <v>186</v>
      </c>
      <c r="D176" s="20" t="s">
        <v>18</v>
      </c>
      <c r="E176" s="29"/>
      <c r="F176" s="18">
        <v>25318.2</v>
      </c>
      <c r="G176" s="18"/>
      <c r="H176" s="18"/>
      <c r="I176" s="18"/>
      <c r="J176" s="18">
        <v>25318.2</v>
      </c>
    </row>
    <row r="177" spans="1:10" ht="45">
      <c r="A177" s="13" t="s">
        <v>187</v>
      </c>
      <c r="B177" s="20" t="s">
        <v>52</v>
      </c>
      <c r="C177" s="2" t="s">
        <v>186</v>
      </c>
      <c r="D177" s="20" t="s">
        <v>188</v>
      </c>
      <c r="E177" s="29"/>
      <c r="F177" s="18">
        <v>2452.1</v>
      </c>
      <c r="G177" s="18"/>
      <c r="H177" s="18"/>
      <c r="I177" s="18"/>
      <c r="J177" s="18">
        <v>2452.1</v>
      </c>
    </row>
    <row r="178" spans="1:10" ht="45">
      <c r="A178" s="21" t="s">
        <v>79</v>
      </c>
      <c r="B178" s="20" t="s">
        <v>52</v>
      </c>
      <c r="C178" s="2" t="s">
        <v>186</v>
      </c>
      <c r="D178" s="20" t="s">
        <v>188</v>
      </c>
      <c r="E178" s="29">
        <v>810</v>
      </c>
      <c r="F178" s="18">
        <v>2452.1</v>
      </c>
      <c r="G178" s="18"/>
      <c r="H178" s="18"/>
      <c r="I178" s="18"/>
      <c r="J178" s="18">
        <v>2452.1</v>
      </c>
    </row>
    <row r="179" spans="1:10" ht="45">
      <c r="A179" s="21" t="s">
        <v>189</v>
      </c>
      <c r="B179" s="20" t="s">
        <v>52</v>
      </c>
      <c r="C179" s="2" t="s">
        <v>186</v>
      </c>
      <c r="D179" s="20" t="s">
        <v>190</v>
      </c>
      <c r="E179" s="29"/>
      <c r="F179" s="18">
        <v>22866.1</v>
      </c>
      <c r="G179" s="18"/>
      <c r="H179" s="18"/>
      <c r="I179" s="18"/>
      <c r="J179" s="18">
        <v>22866.1</v>
      </c>
    </row>
    <row r="180" spans="1:10" ht="45">
      <c r="A180" s="21" t="s">
        <v>79</v>
      </c>
      <c r="B180" s="20" t="s">
        <v>52</v>
      </c>
      <c r="C180" s="2" t="s">
        <v>186</v>
      </c>
      <c r="D180" s="20" t="s">
        <v>190</v>
      </c>
      <c r="E180" s="29">
        <v>810</v>
      </c>
      <c r="F180" s="18">
        <v>22866.1</v>
      </c>
      <c r="G180" s="18"/>
      <c r="H180" s="18"/>
      <c r="I180" s="18"/>
      <c r="J180" s="18">
        <v>22866.1</v>
      </c>
    </row>
    <row r="181" spans="1:10" ht="30">
      <c r="A181" s="13" t="s">
        <v>191</v>
      </c>
      <c r="B181" s="20" t="s">
        <v>52</v>
      </c>
      <c r="C181" s="2" t="s">
        <v>192</v>
      </c>
      <c r="D181" s="20"/>
      <c r="E181" s="29"/>
      <c r="F181" s="18">
        <v>82141.100000000006</v>
      </c>
      <c r="G181" s="18"/>
      <c r="H181" s="18"/>
      <c r="I181" s="18"/>
      <c r="J181" s="18">
        <v>82141.100000000006</v>
      </c>
    </row>
    <row r="182" spans="1:10">
      <c r="A182" s="13" t="s">
        <v>17</v>
      </c>
      <c r="B182" s="20" t="s">
        <v>52</v>
      </c>
      <c r="C182" s="2" t="s">
        <v>192</v>
      </c>
      <c r="D182" s="20" t="s">
        <v>18</v>
      </c>
      <c r="E182" s="29"/>
      <c r="F182" s="18">
        <v>70141.100000000006</v>
      </c>
      <c r="G182" s="18"/>
      <c r="H182" s="18"/>
      <c r="I182" s="18"/>
      <c r="J182" s="18">
        <v>70141.100000000006</v>
      </c>
    </row>
    <row r="183" spans="1:10" ht="45">
      <c r="A183" s="13" t="s">
        <v>193</v>
      </c>
      <c r="B183" s="20" t="s">
        <v>52</v>
      </c>
      <c r="C183" s="2" t="s">
        <v>192</v>
      </c>
      <c r="D183" s="20" t="s">
        <v>194</v>
      </c>
      <c r="E183" s="29"/>
      <c r="F183" s="18">
        <v>70141.100000000006</v>
      </c>
      <c r="G183" s="18"/>
      <c r="H183" s="18"/>
      <c r="I183" s="18"/>
      <c r="J183" s="18">
        <v>70141.100000000006</v>
      </c>
    </row>
    <row r="184" spans="1:10" ht="30">
      <c r="A184" s="21" t="s">
        <v>77</v>
      </c>
      <c r="B184" s="20" t="s">
        <v>52</v>
      </c>
      <c r="C184" s="2" t="s">
        <v>192</v>
      </c>
      <c r="D184" s="20" t="s">
        <v>194</v>
      </c>
      <c r="E184" s="29">
        <v>111</v>
      </c>
      <c r="F184" s="18">
        <v>14853</v>
      </c>
      <c r="G184" s="18"/>
      <c r="H184" s="18"/>
      <c r="I184" s="18"/>
      <c r="J184" s="18">
        <v>14853</v>
      </c>
    </row>
    <row r="185" spans="1:10" ht="30">
      <c r="A185" s="22" t="s">
        <v>78</v>
      </c>
      <c r="B185" s="20" t="s">
        <v>52</v>
      </c>
      <c r="C185" s="2" t="s">
        <v>192</v>
      </c>
      <c r="D185" s="20" t="s">
        <v>194</v>
      </c>
      <c r="E185" s="29">
        <v>112</v>
      </c>
      <c r="F185" s="18">
        <v>8</v>
      </c>
      <c r="G185" s="18"/>
      <c r="H185" s="18"/>
      <c r="I185" s="18"/>
      <c r="J185" s="18">
        <v>8</v>
      </c>
    </row>
    <row r="186" spans="1:10" ht="30">
      <c r="A186" s="21" t="s">
        <v>27</v>
      </c>
      <c r="B186" s="20" t="s">
        <v>52</v>
      </c>
      <c r="C186" s="2" t="s">
        <v>192</v>
      </c>
      <c r="D186" s="20" t="s">
        <v>194</v>
      </c>
      <c r="E186" s="29">
        <v>244</v>
      </c>
      <c r="F186" s="18">
        <v>2576.1</v>
      </c>
      <c r="G186" s="18"/>
      <c r="H186" s="18"/>
      <c r="I186" s="18"/>
      <c r="J186" s="18">
        <v>2576.1</v>
      </c>
    </row>
    <row r="187" spans="1:10" ht="30">
      <c r="A187" s="21" t="s">
        <v>28</v>
      </c>
      <c r="B187" s="20" t="s">
        <v>52</v>
      </c>
      <c r="C187" s="2" t="s">
        <v>192</v>
      </c>
      <c r="D187" s="20" t="s">
        <v>194</v>
      </c>
      <c r="E187" s="29">
        <v>851</v>
      </c>
      <c r="F187" s="18">
        <v>52691</v>
      </c>
      <c r="G187" s="18"/>
      <c r="H187" s="18"/>
      <c r="I187" s="18"/>
      <c r="J187" s="18">
        <v>52691</v>
      </c>
    </row>
    <row r="188" spans="1:10">
      <c r="A188" s="21" t="s">
        <v>195</v>
      </c>
      <c r="B188" s="20" t="s">
        <v>52</v>
      </c>
      <c r="C188" s="2" t="s">
        <v>192</v>
      </c>
      <c r="D188" s="20" t="s">
        <v>194</v>
      </c>
      <c r="E188" s="29">
        <v>852</v>
      </c>
      <c r="F188" s="18">
        <v>13</v>
      </c>
      <c r="G188" s="18"/>
      <c r="H188" s="18"/>
      <c r="I188" s="18"/>
      <c r="J188" s="18">
        <v>13</v>
      </c>
    </row>
    <row r="189" spans="1:10">
      <c r="A189" s="13" t="s">
        <v>85</v>
      </c>
      <c r="B189" s="20" t="s">
        <v>52</v>
      </c>
      <c r="C189" s="2" t="s">
        <v>192</v>
      </c>
      <c r="D189" s="20" t="s">
        <v>86</v>
      </c>
      <c r="E189" s="29"/>
      <c r="F189" s="18">
        <v>12000</v>
      </c>
      <c r="G189" s="18"/>
      <c r="H189" s="18"/>
      <c r="I189" s="18"/>
      <c r="J189" s="18">
        <v>12000</v>
      </c>
    </row>
    <row r="190" spans="1:10" ht="60">
      <c r="A190" s="13" t="s">
        <v>142</v>
      </c>
      <c r="B190" s="20" t="s">
        <v>52</v>
      </c>
      <c r="C190" s="2" t="s">
        <v>192</v>
      </c>
      <c r="D190" s="20" t="s">
        <v>104</v>
      </c>
      <c r="E190" s="29"/>
      <c r="F190" s="18">
        <v>12000</v>
      </c>
      <c r="G190" s="18"/>
      <c r="H190" s="18"/>
      <c r="I190" s="18"/>
      <c r="J190" s="18">
        <v>12000</v>
      </c>
    </row>
    <row r="191" spans="1:10" ht="45">
      <c r="A191" s="13" t="s">
        <v>196</v>
      </c>
      <c r="B191" s="20" t="s">
        <v>52</v>
      </c>
      <c r="C191" s="2" t="s">
        <v>192</v>
      </c>
      <c r="D191" s="20" t="s">
        <v>197</v>
      </c>
      <c r="E191" s="29"/>
      <c r="F191" s="18">
        <v>12000</v>
      </c>
      <c r="G191" s="18"/>
      <c r="H191" s="18"/>
      <c r="I191" s="18"/>
      <c r="J191" s="18">
        <v>12000</v>
      </c>
    </row>
    <row r="192" spans="1:10" ht="45">
      <c r="A192" s="21" t="s">
        <v>107</v>
      </c>
      <c r="B192" s="20" t="s">
        <v>52</v>
      </c>
      <c r="C192" s="2" t="s">
        <v>192</v>
      </c>
      <c r="D192" s="20" t="s">
        <v>197</v>
      </c>
      <c r="E192" s="29">
        <v>414</v>
      </c>
      <c r="F192" s="18">
        <v>12000</v>
      </c>
      <c r="G192" s="18"/>
      <c r="H192" s="18"/>
      <c r="I192" s="18"/>
      <c r="J192" s="18">
        <v>12000</v>
      </c>
    </row>
    <row r="193" spans="1:10">
      <c r="A193" s="21" t="s">
        <v>198</v>
      </c>
      <c r="B193" s="20" t="s">
        <v>52</v>
      </c>
      <c r="C193" s="2" t="s">
        <v>199</v>
      </c>
      <c r="D193" s="20"/>
      <c r="E193" s="29"/>
      <c r="F193" s="18">
        <v>15006.7</v>
      </c>
      <c r="G193" s="18">
        <f>SUM(G194+G199)</f>
        <v>0</v>
      </c>
      <c r="H193" s="18">
        <f>SUM(H194+H199)</f>
        <v>4000</v>
      </c>
      <c r="I193" s="18">
        <f>SUM(I194+I199)</f>
        <v>0</v>
      </c>
      <c r="J193" s="18">
        <v>19006.7</v>
      </c>
    </row>
    <row r="194" spans="1:10">
      <c r="A194" s="22" t="s">
        <v>200</v>
      </c>
      <c r="B194" s="2" t="s">
        <v>52</v>
      </c>
      <c r="C194" s="2" t="s">
        <v>201</v>
      </c>
      <c r="D194" s="20"/>
      <c r="E194" s="2"/>
      <c r="F194" s="18"/>
      <c r="G194" s="18"/>
      <c r="H194" s="18">
        <v>4000</v>
      </c>
      <c r="I194" s="18"/>
      <c r="J194" s="18">
        <v>4000</v>
      </c>
    </row>
    <row r="195" spans="1:10">
      <c r="A195" s="13" t="s">
        <v>85</v>
      </c>
      <c r="B195" s="2" t="s">
        <v>52</v>
      </c>
      <c r="C195" s="2" t="s">
        <v>201</v>
      </c>
      <c r="D195" s="20"/>
      <c r="E195" s="2"/>
      <c r="F195" s="18"/>
      <c r="G195" s="18"/>
      <c r="H195" s="18">
        <v>4000</v>
      </c>
      <c r="I195" s="18"/>
      <c r="J195" s="18">
        <v>4000</v>
      </c>
    </row>
    <row r="196" spans="1:10" ht="60">
      <c r="A196" s="21" t="s">
        <v>142</v>
      </c>
      <c r="B196" s="2" t="s">
        <v>52</v>
      </c>
      <c r="C196" s="2" t="s">
        <v>201</v>
      </c>
      <c r="D196" s="20" t="s">
        <v>104</v>
      </c>
      <c r="E196" s="2"/>
      <c r="F196" s="18"/>
      <c r="G196" s="18"/>
      <c r="H196" s="18">
        <v>4000</v>
      </c>
      <c r="I196" s="18"/>
      <c r="J196" s="18">
        <v>4000</v>
      </c>
    </row>
    <row r="197" spans="1:10">
      <c r="A197" s="1" t="s">
        <v>202</v>
      </c>
      <c r="B197" s="2" t="s">
        <v>52</v>
      </c>
      <c r="C197" s="2" t="s">
        <v>201</v>
      </c>
      <c r="D197" s="20" t="s">
        <v>203</v>
      </c>
      <c r="E197" s="2"/>
      <c r="F197" s="18"/>
      <c r="G197" s="18"/>
      <c r="H197" s="18">
        <v>4000</v>
      </c>
      <c r="I197" s="18"/>
      <c r="J197" s="18">
        <v>4000</v>
      </c>
    </row>
    <row r="198" spans="1:10" ht="45">
      <c r="A198" s="21" t="s">
        <v>107</v>
      </c>
      <c r="B198" s="2" t="s">
        <v>52</v>
      </c>
      <c r="C198" s="2" t="s">
        <v>201</v>
      </c>
      <c r="D198" s="20" t="s">
        <v>203</v>
      </c>
      <c r="E198" s="2" t="s">
        <v>155</v>
      </c>
      <c r="F198" s="18"/>
      <c r="G198" s="18"/>
      <c r="H198" s="18">
        <v>4000</v>
      </c>
      <c r="I198" s="18"/>
      <c r="J198" s="18">
        <v>4000</v>
      </c>
    </row>
    <row r="199" spans="1:10">
      <c r="A199" s="13" t="s">
        <v>204</v>
      </c>
      <c r="B199" s="20" t="s">
        <v>52</v>
      </c>
      <c r="C199" s="2" t="s">
        <v>205</v>
      </c>
      <c r="D199" s="20"/>
      <c r="E199" s="2"/>
      <c r="F199" s="18">
        <v>15006.7</v>
      </c>
      <c r="G199" s="18"/>
      <c r="H199" s="18"/>
      <c r="I199" s="18"/>
      <c r="J199" s="18">
        <v>15006.7</v>
      </c>
    </row>
    <row r="200" spans="1:10">
      <c r="A200" s="13" t="s">
        <v>17</v>
      </c>
      <c r="B200" s="20" t="s">
        <v>52</v>
      </c>
      <c r="C200" s="2" t="s">
        <v>205</v>
      </c>
      <c r="D200" s="20" t="s">
        <v>18</v>
      </c>
      <c r="E200" s="2"/>
      <c r="F200" s="18">
        <v>11106.7</v>
      </c>
      <c r="G200" s="18"/>
      <c r="H200" s="18"/>
      <c r="I200" s="18"/>
      <c r="J200" s="18">
        <v>11106.7</v>
      </c>
    </row>
    <row r="201" spans="1:10" ht="30">
      <c r="A201" s="13" t="s">
        <v>206</v>
      </c>
      <c r="B201" s="20" t="s">
        <v>52</v>
      </c>
      <c r="C201" s="2" t="s">
        <v>205</v>
      </c>
      <c r="D201" s="20" t="s">
        <v>207</v>
      </c>
      <c r="E201" s="29"/>
      <c r="F201" s="18">
        <v>9473.7000000000007</v>
      </c>
      <c r="G201" s="18"/>
      <c r="H201" s="18"/>
      <c r="I201" s="18"/>
      <c r="J201" s="18">
        <v>9473.7000000000007</v>
      </c>
    </row>
    <row r="202" spans="1:10" ht="60">
      <c r="A202" s="21" t="s">
        <v>112</v>
      </c>
      <c r="B202" s="20" t="s">
        <v>52</v>
      </c>
      <c r="C202" s="2" t="s">
        <v>205</v>
      </c>
      <c r="D202" s="20" t="s">
        <v>207</v>
      </c>
      <c r="E202" s="29">
        <v>611</v>
      </c>
      <c r="F202" s="18">
        <v>8873.7000000000007</v>
      </c>
      <c r="G202" s="18"/>
      <c r="H202" s="18"/>
      <c r="I202" s="18"/>
      <c r="J202" s="18">
        <v>8873.7000000000007</v>
      </c>
    </row>
    <row r="203" spans="1:10">
      <c r="A203" s="21" t="s">
        <v>208</v>
      </c>
      <c r="B203" s="20" t="s">
        <v>52</v>
      </c>
      <c r="C203" s="2" t="s">
        <v>205</v>
      </c>
      <c r="D203" s="20" t="s">
        <v>207</v>
      </c>
      <c r="E203" s="29">
        <v>612</v>
      </c>
      <c r="F203" s="18">
        <v>600</v>
      </c>
      <c r="G203" s="18"/>
      <c r="H203" s="18"/>
      <c r="I203" s="18"/>
      <c r="J203" s="18">
        <v>600</v>
      </c>
    </row>
    <row r="204" spans="1:10">
      <c r="A204" s="13" t="s">
        <v>209</v>
      </c>
      <c r="B204" s="20" t="s">
        <v>52</v>
      </c>
      <c r="C204" s="2" t="s">
        <v>205</v>
      </c>
      <c r="D204" s="20" t="s">
        <v>210</v>
      </c>
      <c r="E204" s="29"/>
      <c r="F204" s="18">
        <v>1633</v>
      </c>
      <c r="G204" s="18"/>
      <c r="H204" s="18"/>
      <c r="I204" s="18"/>
      <c r="J204" s="18">
        <v>1633</v>
      </c>
    </row>
    <row r="205" spans="1:10" ht="30">
      <c r="A205" s="21" t="s">
        <v>27</v>
      </c>
      <c r="B205" s="20" t="s">
        <v>52</v>
      </c>
      <c r="C205" s="2" t="s">
        <v>205</v>
      </c>
      <c r="D205" s="20" t="s">
        <v>210</v>
      </c>
      <c r="E205" s="29">
        <v>244</v>
      </c>
      <c r="F205" s="18">
        <v>1518</v>
      </c>
      <c r="G205" s="18"/>
      <c r="H205" s="18"/>
      <c r="I205" s="18"/>
      <c r="J205" s="18">
        <v>1518</v>
      </c>
    </row>
    <row r="206" spans="1:10">
      <c r="A206" s="21" t="s">
        <v>38</v>
      </c>
      <c r="B206" s="20" t="s">
        <v>52</v>
      </c>
      <c r="C206" s="2" t="s">
        <v>205</v>
      </c>
      <c r="D206" s="20" t="s">
        <v>210</v>
      </c>
      <c r="E206" s="29">
        <v>360</v>
      </c>
      <c r="F206" s="18">
        <v>115</v>
      </c>
      <c r="G206" s="18"/>
      <c r="H206" s="18"/>
      <c r="I206" s="18"/>
      <c r="J206" s="18">
        <v>115</v>
      </c>
    </row>
    <row r="207" spans="1:10">
      <c r="A207" s="13" t="s">
        <v>85</v>
      </c>
      <c r="B207" s="20" t="s">
        <v>52</v>
      </c>
      <c r="C207" s="2" t="s">
        <v>205</v>
      </c>
      <c r="D207" s="20" t="s">
        <v>86</v>
      </c>
      <c r="E207" s="29"/>
      <c r="F207" s="18">
        <v>3900</v>
      </c>
      <c r="G207" s="18"/>
      <c r="H207" s="18"/>
      <c r="I207" s="18"/>
      <c r="J207" s="18">
        <v>3900</v>
      </c>
    </row>
    <row r="208" spans="1:10" ht="30">
      <c r="A208" s="13" t="s">
        <v>211</v>
      </c>
      <c r="B208" s="20" t="s">
        <v>52</v>
      </c>
      <c r="C208" s="2" t="s">
        <v>205</v>
      </c>
      <c r="D208" s="20" t="s">
        <v>212</v>
      </c>
      <c r="E208" s="29"/>
      <c r="F208" s="18">
        <v>3900</v>
      </c>
      <c r="G208" s="18"/>
      <c r="H208" s="18"/>
      <c r="I208" s="18"/>
      <c r="J208" s="18">
        <v>3900</v>
      </c>
    </row>
    <row r="209" spans="1:10" ht="30">
      <c r="A209" s="21" t="s">
        <v>27</v>
      </c>
      <c r="B209" s="20" t="s">
        <v>52</v>
      </c>
      <c r="C209" s="2" t="s">
        <v>205</v>
      </c>
      <c r="D209" s="20" t="s">
        <v>212</v>
      </c>
      <c r="E209" s="29">
        <v>244</v>
      </c>
      <c r="F209" s="18">
        <v>1400</v>
      </c>
      <c r="G209" s="18"/>
      <c r="H209" s="18"/>
      <c r="I209" s="18"/>
      <c r="J209" s="18">
        <v>1400</v>
      </c>
    </row>
    <row r="210" spans="1:10">
      <c r="A210" s="21" t="s">
        <v>208</v>
      </c>
      <c r="B210" s="20" t="s">
        <v>52</v>
      </c>
      <c r="C210" s="2" t="s">
        <v>205</v>
      </c>
      <c r="D210" s="20" t="s">
        <v>212</v>
      </c>
      <c r="E210" s="29">
        <v>612</v>
      </c>
      <c r="F210" s="18">
        <v>2500</v>
      </c>
      <c r="G210" s="18"/>
      <c r="H210" s="18"/>
      <c r="I210" s="18"/>
      <c r="J210" s="18">
        <v>2500</v>
      </c>
    </row>
    <row r="211" spans="1:10">
      <c r="A211" s="13" t="s">
        <v>42</v>
      </c>
      <c r="B211" s="20" t="s">
        <v>52</v>
      </c>
      <c r="C211" s="2" t="s">
        <v>43</v>
      </c>
      <c r="D211" s="20"/>
      <c r="E211" s="29"/>
      <c r="F211" s="18">
        <v>15736.3</v>
      </c>
      <c r="G211" s="18"/>
      <c r="H211" s="18"/>
      <c r="I211" s="18"/>
      <c r="J211" s="18">
        <v>15736.3</v>
      </c>
    </row>
    <row r="212" spans="1:10">
      <c r="A212" s="13" t="s">
        <v>213</v>
      </c>
      <c r="B212" s="20" t="s">
        <v>52</v>
      </c>
      <c r="C212" s="2" t="s">
        <v>214</v>
      </c>
      <c r="D212" s="20"/>
      <c r="E212" s="29"/>
      <c r="F212" s="18">
        <v>9278</v>
      </c>
      <c r="G212" s="18"/>
      <c r="H212" s="18"/>
      <c r="I212" s="18"/>
      <c r="J212" s="18">
        <v>9278</v>
      </c>
    </row>
    <row r="213" spans="1:10">
      <c r="A213" s="13" t="s">
        <v>17</v>
      </c>
      <c r="B213" s="20" t="s">
        <v>52</v>
      </c>
      <c r="C213" s="2" t="s">
        <v>214</v>
      </c>
      <c r="D213" s="20" t="s">
        <v>18</v>
      </c>
      <c r="E213" s="29"/>
      <c r="F213" s="18">
        <v>9278</v>
      </c>
      <c r="G213" s="18"/>
      <c r="H213" s="18"/>
      <c r="I213" s="18"/>
      <c r="J213" s="18">
        <v>9278</v>
      </c>
    </row>
    <row r="214" spans="1:10" ht="30">
      <c r="A214" s="13" t="s">
        <v>215</v>
      </c>
      <c r="B214" s="20" t="s">
        <v>52</v>
      </c>
      <c r="C214" s="2" t="s">
        <v>214</v>
      </c>
      <c r="D214" s="20" t="s">
        <v>216</v>
      </c>
      <c r="E214" s="29"/>
      <c r="F214" s="18">
        <v>9278</v>
      </c>
      <c r="G214" s="18"/>
      <c r="H214" s="18"/>
      <c r="I214" s="18"/>
      <c r="J214" s="18">
        <v>9278</v>
      </c>
    </row>
    <row r="215" spans="1:10" ht="45">
      <c r="A215" s="21" t="s">
        <v>217</v>
      </c>
      <c r="B215" s="20" t="s">
        <v>52</v>
      </c>
      <c r="C215" s="2" t="s">
        <v>214</v>
      </c>
      <c r="D215" s="20" t="s">
        <v>216</v>
      </c>
      <c r="E215" s="29">
        <v>321</v>
      </c>
      <c r="F215" s="18">
        <v>9278</v>
      </c>
      <c r="G215" s="18"/>
      <c r="H215" s="18"/>
      <c r="I215" s="18"/>
      <c r="J215" s="18">
        <v>9278</v>
      </c>
    </row>
    <row r="216" spans="1:10">
      <c r="A216" s="13" t="s">
        <v>44</v>
      </c>
      <c r="B216" s="20" t="s">
        <v>52</v>
      </c>
      <c r="C216" s="2" t="s">
        <v>45</v>
      </c>
      <c r="D216" s="20"/>
      <c r="E216" s="29"/>
      <c r="F216" s="18">
        <v>6458.3</v>
      </c>
      <c r="G216" s="18"/>
      <c r="H216" s="18"/>
      <c r="I216" s="18"/>
      <c r="J216" s="18">
        <v>6458.3</v>
      </c>
    </row>
    <row r="217" spans="1:10">
      <c r="A217" s="13" t="s">
        <v>17</v>
      </c>
      <c r="B217" s="20" t="s">
        <v>52</v>
      </c>
      <c r="C217" s="2" t="s">
        <v>45</v>
      </c>
      <c r="D217" s="20" t="s">
        <v>18</v>
      </c>
      <c r="E217" s="29"/>
      <c r="F217" s="18">
        <v>6458.3</v>
      </c>
      <c r="G217" s="18"/>
      <c r="H217" s="18"/>
      <c r="I217" s="18"/>
      <c r="J217" s="18">
        <v>6458.3</v>
      </c>
    </row>
    <row r="218" spans="1:10" ht="30">
      <c r="A218" s="13" t="s">
        <v>218</v>
      </c>
      <c r="B218" s="20" t="s">
        <v>52</v>
      </c>
      <c r="C218" s="2" t="s">
        <v>45</v>
      </c>
      <c r="D218" s="20" t="s">
        <v>219</v>
      </c>
      <c r="E218" s="29"/>
      <c r="F218" s="18">
        <v>1322.4</v>
      </c>
      <c r="G218" s="18"/>
      <c r="H218" s="18"/>
      <c r="I218" s="18"/>
      <c r="J218" s="18">
        <v>1322.4</v>
      </c>
    </row>
    <row r="219" spans="1:10" ht="30">
      <c r="A219" s="22" t="s">
        <v>220</v>
      </c>
      <c r="B219" s="20" t="s">
        <v>52</v>
      </c>
      <c r="C219" s="2" t="s">
        <v>45</v>
      </c>
      <c r="D219" s="20" t="s">
        <v>219</v>
      </c>
      <c r="E219" s="29">
        <v>313</v>
      </c>
      <c r="F219" s="18">
        <v>1322.4</v>
      </c>
      <c r="G219" s="18"/>
      <c r="H219" s="18"/>
      <c r="I219" s="18"/>
      <c r="J219" s="18">
        <v>1322.4</v>
      </c>
    </row>
    <row r="220" spans="1:10" ht="45">
      <c r="A220" s="13" t="s">
        <v>221</v>
      </c>
      <c r="B220" s="20" t="s">
        <v>52</v>
      </c>
      <c r="C220" s="2" t="s">
        <v>45</v>
      </c>
      <c r="D220" s="20" t="s">
        <v>222</v>
      </c>
      <c r="E220" s="29"/>
      <c r="F220" s="18">
        <v>3092</v>
      </c>
      <c r="G220" s="18"/>
      <c r="H220" s="18"/>
      <c r="I220" s="18"/>
      <c r="J220" s="18">
        <v>3092</v>
      </c>
    </row>
    <row r="221" spans="1:10" ht="30">
      <c r="A221" s="22" t="s">
        <v>220</v>
      </c>
      <c r="B221" s="20" t="s">
        <v>52</v>
      </c>
      <c r="C221" s="2" t="s">
        <v>45</v>
      </c>
      <c r="D221" s="20" t="s">
        <v>222</v>
      </c>
      <c r="E221" s="29">
        <v>313</v>
      </c>
      <c r="F221" s="18">
        <v>3092</v>
      </c>
      <c r="G221" s="18"/>
      <c r="H221" s="18"/>
      <c r="I221" s="18"/>
      <c r="J221" s="18">
        <v>3092</v>
      </c>
    </row>
    <row r="222" spans="1:10">
      <c r="A222" s="13" t="s">
        <v>223</v>
      </c>
      <c r="B222" s="20" t="s">
        <v>52</v>
      </c>
      <c r="C222" s="2" t="s">
        <v>45</v>
      </c>
      <c r="D222" s="20" t="s">
        <v>224</v>
      </c>
      <c r="E222" s="29"/>
      <c r="F222" s="18">
        <v>1032.3</v>
      </c>
      <c r="G222" s="18"/>
      <c r="H222" s="18"/>
      <c r="I222" s="18"/>
      <c r="J222" s="18">
        <v>1032.3</v>
      </c>
    </row>
    <row r="223" spans="1:10" ht="45">
      <c r="A223" s="21" t="s">
        <v>41</v>
      </c>
      <c r="B223" s="20" t="s">
        <v>52</v>
      </c>
      <c r="C223" s="2" t="s">
        <v>45</v>
      </c>
      <c r="D223" s="20" t="s">
        <v>224</v>
      </c>
      <c r="E223" s="29">
        <v>630</v>
      </c>
      <c r="F223" s="18">
        <v>1032.3</v>
      </c>
      <c r="G223" s="18"/>
      <c r="H223" s="18"/>
      <c r="I223" s="18"/>
      <c r="J223" s="18">
        <v>1032.3</v>
      </c>
    </row>
    <row r="224" spans="1:10">
      <c r="A224" s="13" t="s">
        <v>225</v>
      </c>
      <c r="B224" s="20" t="s">
        <v>52</v>
      </c>
      <c r="C224" s="2" t="s">
        <v>45</v>
      </c>
      <c r="D224" s="20" t="s">
        <v>226</v>
      </c>
      <c r="E224" s="29"/>
      <c r="F224" s="18">
        <v>1011.6</v>
      </c>
      <c r="G224" s="18"/>
      <c r="H224" s="18"/>
      <c r="I224" s="18"/>
      <c r="J224" s="18">
        <v>1011.6</v>
      </c>
    </row>
    <row r="225" spans="1:10">
      <c r="A225" s="22" t="s">
        <v>227</v>
      </c>
      <c r="B225" s="20" t="s">
        <v>52</v>
      </c>
      <c r="C225" s="2" t="s">
        <v>45</v>
      </c>
      <c r="D225" s="20" t="s">
        <v>226</v>
      </c>
      <c r="E225" s="29">
        <v>350</v>
      </c>
      <c r="F225" s="18">
        <v>1011.6</v>
      </c>
      <c r="G225" s="18"/>
      <c r="H225" s="18"/>
      <c r="I225" s="18"/>
      <c r="J225" s="18">
        <v>1011.6</v>
      </c>
    </row>
    <row r="226" spans="1:10">
      <c r="A226" s="13" t="s">
        <v>228</v>
      </c>
      <c r="B226" s="20" t="s">
        <v>52</v>
      </c>
      <c r="C226" s="2" t="s">
        <v>229</v>
      </c>
      <c r="D226" s="20"/>
      <c r="E226" s="29"/>
      <c r="F226" s="18">
        <v>57396.4</v>
      </c>
      <c r="G226" s="18">
        <f>SUM(G227+G231)</f>
        <v>0</v>
      </c>
      <c r="H226" s="18">
        <f>SUM(H227+H231)</f>
        <v>4340.8</v>
      </c>
      <c r="I226" s="18">
        <f>SUM(I227+I231)</f>
        <v>0</v>
      </c>
      <c r="J226" s="18">
        <v>61737.2</v>
      </c>
    </row>
    <row r="227" spans="1:10">
      <c r="A227" s="13" t="s">
        <v>230</v>
      </c>
      <c r="B227" s="20" t="s">
        <v>52</v>
      </c>
      <c r="C227" s="2" t="s">
        <v>231</v>
      </c>
      <c r="D227" s="20"/>
      <c r="E227" s="29"/>
      <c r="F227" s="18">
        <v>32839</v>
      </c>
      <c r="G227" s="18"/>
      <c r="H227" s="18"/>
      <c r="I227" s="18"/>
      <c r="J227" s="18">
        <v>32839</v>
      </c>
    </row>
    <row r="228" spans="1:10">
      <c r="A228" s="13" t="s">
        <v>17</v>
      </c>
      <c r="B228" s="20" t="s">
        <v>64</v>
      </c>
      <c r="C228" s="2" t="s">
        <v>231</v>
      </c>
      <c r="D228" s="20" t="s">
        <v>18</v>
      </c>
      <c r="E228" s="29"/>
      <c r="F228" s="18">
        <v>32839</v>
      </c>
      <c r="G228" s="18"/>
      <c r="H228" s="18"/>
      <c r="I228" s="18"/>
      <c r="J228" s="18">
        <v>32839</v>
      </c>
    </row>
    <row r="229" spans="1:10" ht="30">
      <c r="A229" s="22" t="s">
        <v>232</v>
      </c>
      <c r="B229" s="20" t="s">
        <v>52</v>
      </c>
      <c r="C229" s="2" t="s">
        <v>231</v>
      </c>
      <c r="D229" s="20" t="s">
        <v>233</v>
      </c>
      <c r="E229" s="29"/>
      <c r="F229" s="18">
        <v>32839</v>
      </c>
      <c r="G229" s="18"/>
      <c r="H229" s="18"/>
      <c r="I229" s="18"/>
      <c r="J229" s="18">
        <v>32839</v>
      </c>
    </row>
    <row r="230" spans="1:10" ht="60">
      <c r="A230" s="22" t="s">
        <v>234</v>
      </c>
      <c r="B230" s="20" t="s">
        <v>52</v>
      </c>
      <c r="C230" s="2" t="s">
        <v>231</v>
      </c>
      <c r="D230" s="20" t="s">
        <v>233</v>
      </c>
      <c r="E230" s="29">
        <v>621</v>
      </c>
      <c r="F230" s="18">
        <v>32839</v>
      </c>
      <c r="G230" s="18"/>
      <c r="H230" s="18"/>
      <c r="I230" s="18"/>
      <c r="J230" s="18">
        <v>32839</v>
      </c>
    </row>
    <row r="231" spans="1:10">
      <c r="A231" s="13" t="s">
        <v>235</v>
      </c>
      <c r="B231" s="20" t="s">
        <v>52</v>
      </c>
      <c r="C231" s="2" t="s">
        <v>236</v>
      </c>
      <c r="D231" s="20"/>
      <c r="E231" s="29"/>
      <c r="F231" s="18">
        <v>24557.4</v>
      </c>
      <c r="G231" s="18">
        <f>SUM(G232)</f>
        <v>0</v>
      </c>
      <c r="H231" s="18">
        <f>SUM(H232)</f>
        <v>4340.8</v>
      </c>
      <c r="I231" s="18">
        <f>SUM(I232)</f>
        <v>0</v>
      </c>
      <c r="J231" s="18">
        <v>28898.2</v>
      </c>
    </row>
    <row r="232" spans="1:10">
      <c r="A232" s="13" t="s">
        <v>85</v>
      </c>
      <c r="B232" s="20" t="s">
        <v>52</v>
      </c>
      <c r="C232" s="2" t="s">
        <v>236</v>
      </c>
      <c r="D232" s="20" t="s">
        <v>86</v>
      </c>
      <c r="E232" s="29"/>
      <c r="F232" s="18">
        <v>24557.4</v>
      </c>
      <c r="G232" s="18">
        <f>SUM(G233+G239+G241)</f>
        <v>0</v>
      </c>
      <c r="H232" s="18">
        <f>SUM(H233+H239+H241)</f>
        <v>4340.8</v>
      </c>
      <c r="I232" s="18">
        <f>SUM(I233+I239+I241)</f>
        <v>0</v>
      </c>
      <c r="J232" s="18">
        <v>28898.2</v>
      </c>
    </row>
    <row r="233" spans="1:10" ht="45">
      <c r="A233" s="13" t="s">
        <v>237</v>
      </c>
      <c r="B233" s="20" t="s">
        <v>52</v>
      </c>
      <c r="C233" s="2" t="s">
        <v>236</v>
      </c>
      <c r="D233" s="20" t="s">
        <v>238</v>
      </c>
      <c r="E233" s="29"/>
      <c r="F233" s="18">
        <v>18157.400000000001</v>
      </c>
      <c r="G233" s="18">
        <f>SUM(G234:G238)</f>
        <v>0</v>
      </c>
      <c r="H233" s="18">
        <f>SUM(H234:H238)</f>
        <v>4340.8</v>
      </c>
      <c r="I233" s="18">
        <f>SUM(I234:I238)</f>
        <v>0</v>
      </c>
      <c r="J233" s="18">
        <v>22498.2</v>
      </c>
    </row>
    <row r="234" spans="1:10" ht="30">
      <c r="A234" s="21" t="s">
        <v>27</v>
      </c>
      <c r="B234" s="20" t="s">
        <v>52</v>
      </c>
      <c r="C234" s="2" t="s">
        <v>236</v>
      </c>
      <c r="D234" s="20" t="s">
        <v>238</v>
      </c>
      <c r="E234" s="29">
        <v>244</v>
      </c>
      <c r="F234" s="18">
        <v>13657.4</v>
      </c>
      <c r="G234" s="18">
        <v>-2000</v>
      </c>
      <c r="H234" s="18">
        <v>2456</v>
      </c>
      <c r="I234" s="18"/>
      <c r="J234" s="18">
        <v>14113.4</v>
      </c>
    </row>
    <row r="235" spans="1:10">
      <c r="A235" s="22" t="s">
        <v>38</v>
      </c>
      <c r="B235" s="20" t="s">
        <v>52</v>
      </c>
      <c r="C235" s="2" t="s">
        <v>236</v>
      </c>
      <c r="D235" s="20" t="s">
        <v>238</v>
      </c>
      <c r="E235" s="29">
        <v>360</v>
      </c>
      <c r="F235" s="18">
        <v>2000</v>
      </c>
      <c r="G235" s="18"/>
      <c r="H235" s="18"/>
      <c r="I235" s="18"/>
      <c r="J235" s="18">
        <v>2000</v>
      </c>
    </row>
    <row r="236" spans="1:10">
      <c r="A236" s="21" t="s">
        <v>239</v>
      </c>
      <c r="B236" s="20" t="s">
        <v>52</v>
      </c>
      <c r="C236" s="2" t="s">
        <v>236</v>
      </c>
      <c r="D236" s="20" t="s">
        <v>238</v>
      </c>
      <c r="E236" s="29">
        <v>622</v>
      </c>
      <c r="F236" s="18">
        <v>2500</v>
      </c>
      <c r="G236" s="18"/>
      <c r="H236" s="18">
        <v>1884.8</v>
      </c>
      <c r="I236" s="18"/>
      <c r="J236" s="18">
        <v>4384.8</v>
      </c>
    </row>
    <row r="237" spans="1:10" ht="45">
      <c r="A237" s="21" t="s">
        <v>41</v>
      </c>
      <c r="B237" s="20" t="s">
        <v>52</v>
      </c>
      <c r="C237" s="2" t="s">
        <v>236</v>
      </c>
      <c r="D237" s="20" t="s">
        <v>238</v>
      </c>
      <c r="E237" s="29">
        <v>630</v>
      </c>
      <c r="F237" s="18"/>
      <c r="G237" s="18"/>
      <c r="H237" s="18"/>
      <c r="I237" s="18"/>
      <c r="J237" s="18">
        <v>2000</v>
      </c>
    </row>
    <row r="238" spans="1:10" ht="45">
      <c r="A238" s="21" t="s">
        <v>79</v>
      </c>
      <c r="B238" s="20" t="s">
        <v>52</v>
      </c>
      <c r="C238" s="2" t="s">
        <v>236</v>
      </c>
      <c r="D238" s="20" t="s">
        <v>238</v>
      </c>
      <c r="E238" s="29">
        <v>810</v>
      </c>
      <c r="F238" s="18"/>
      <c r="G238" s="18">
        <v>2000</v>
      </c>
      <c r="H238" s="18"/>
      <c r="I238" s="18"/>
      <c r="J238" s="18">
        <v>0</v>
      </c>
    </row>
    <row r="239" spans="1:10" ht="60">
      <c r="A239" s="13" t="s">
        <v>240</v>
      </c>
      <c r="B239" s="20" t="s">
        <v>52</v>
      </c>
      <c r="C239" s="2" t="s">
        <v>236</v>
      </c>
      <c r="D239" s="20" t="s">
        <v>123</v>
      </c>
      <c r="E239" s="29"/>
      <c r="F239" s="18">
        <v>1400</v>
      </c>
      <c r="G239" s="18"/>
      <c r="H239" s="18"/>
      <c r="I239" s="18"/>
      <c r="J239" s="18">
        <v>1400</v>
      </c>
    </row>
    <row r="240" spans="1:10" ht="30">
      <c r="A240" s="21" t="s">
        <v>27</v>
      </c>
      <c r="B240" s="20" t="s">
        <v>52</v>
      </c>
      <c r="C240" s="2" t="s">
        <v>236</v>
      </c>
      <c r="D240" s="20" t="s">
        <v>123</v>
      </c>
      <c r="E240" s="29">
        <v>244</v>
      </c>
      <c r="F240" s="18">
        <v>1400</v>
      </c>
      <c r="G240" s="18"/>
      <c r="H240" s="18"/>
      <c r="I240" s="18"/>
      <c r="J240" s="18">
        <v>1400</v>
      </c>
    </row>
    <row r="241" spans="1:10" ht="60">
      <c r="A241" s="13" t="s">
        <v>103</v>
      </c>
      <c r="B241" s="20" t="s">
        <v>52</v>
      </c>
      <c r="C241" s="2" t="s">
        <v>236</v>
      </c>
      <c r="D241" s="20" t="s">
        <v>104</v>
      </c>
      <c r="E241" s="29"/>
      <c r="F241" s="18">
        <v>5000</v>
      </c>
      <c r="G241" s="18"/>
      <c r="H241" s="18"/>
      <c r="I241" s="18"/>
      <c r="J241" s="18">
        <v>5000</v>
      </c>
    </row>
    <row r="242" spans="1:10" ht="30">
      <c r="A242" s="21" t="s">
        <v>241</v>
      </c>
      <c r="B242" s="20" t="s">
        <v>52</v>
      </c>
      <c r="C242" s="2" t="s">
        <v>236</v>
      </c>
      <c r="D242" s="20" t="s">
        <v>242</v>
      </c>
      <c r="E242" s="29"/>
      <c r="F242" s="18">
        <v>5000</v>
      </c>
      <c r="G242" s="18"/>
      <c r="H242" s="18"/>
      <c r="I242" s="18"/>
      <c r="J242" s="18">
        <v>5000</v>
      </c>
    </row>
    <row r="243" spans="1:10" ht="45">
      <c r="A243" s="21" t="s">
        <v>107</v>
      </c>
      <c r="B243" s="20" t="s">
        <v>52</v>
      </c>
      <c r="C243" s="2" t="s">
        <v>236</v>
      </c>
      <c r="D243" s="20" t="s">
        <v>242</v>
      </c>
      <c r="E243" s="29">
        <v>414</v>
      </c>
      <c r="F243" s="18">
        <v>5000</v>
      </c>
      <c r="G243" s="18"/>
      <c r="H243" s="18"/>
      <c r="I243" s="18"/>
      <c r="J243" s="18">
        <v>5000</v>
      </c>
    </row>
    <row r="244" spans="1:10">
      <c r="A244" s="23" t="s">
        <v>243</v>
      </c>
      <c r="B244" s="20" t="s">
        <v>52</v>
      </c>
      <c r="C244" s="2" t="s">
        <v>244</v>
      </c>
      <c r="D244" s="20"/>
      <c r="E244" s="29"/>
      <c r="F244" s="18">
        <v>28661.8</v>
      </c>
      <c r="G244" s="18"/>
      <c r="H244" s="18"/>
      <c r="I244" s="18"/>
      <c r="J244" s="18">
        <v>28661.8</v>
      </c>
    </row>
    <row r="245" spans="1:10">
      <c r="A245" s="13" t="s">
        <v>245</v>
      </c>
      <c r="B245" s="20" t="s">
        <v>52</v>
      </c>
      <c r="C245" s="2" t="s">
        <v>246</v>
      </c>
      <c r="D245" s="20"/>
      <c r="E245" s="29"/>
      <c r="F245" s="18">
        <v>17661.8</v>
      </c>
      <c r="G245" s="18"/>
      <c r="H245" s="18"/>
      <c r="I245" s="18"/>
      <c r="J245" s="18">
        <v>17661.8</v>
      </c>
    </row>
    <row r="246" spans="1:10">
      <c r="A246" s="13" t="s">
        <v>17</v>
      </c>
      <c r="B246" s="20" t="s">
        <v>52</v>
      </c>
      <c r="C246" s="2" t="s">
        <v>246</v>
      </c>
      <c r="D246" s="20" t="s">
        <v>18</v>
      </c>
      <c r="E246" s="29"/>
      <c r="F246" s="18">
        <v>14661.8</v>
      </c>
      <c r="G246" s="18"/>
      <c r="H246" s="18"/>
      <c r="I246" s="18"/>
      <c r="J246" s="18">
        <v>14661.8</v>
      </c>
    </row>
    <row r="247" spans="1:10">
      <c r="A247" s="13" t="s">
        <v>247</v>
      </c>
      <c r="B247" s="20" t="s">
        <v>52</v>
      </c>
      <c r="C247" s="2" t="s">
        <v>246</v>
      </c>
      <c r="D247" s="20" t="s">
        <v>248</v>
      </c>
      <c r="E247" s="29"/>
      <c r="F247" s="18">
        <v>14661.8</v>
      </c>
      <c r="G247" s="18"/>
      <c r="H247" s="18"/>
      <c r="I247" s="18"/>
      <c r="J247" s="18">
        <v>14661.8</v>
      </c>
    </row>
    <row r="248" spans="1:10" ht="60">
      <c r="A248" s="30" t="s">
        <v>234</v>
      </c>
      <c r="B248" s="20" t="s">
        <v>52</v>
      </c>
      <c r="C248" s="2" t="s">
        <v>246</v>
      </c>
      <c r="D248" s="20" t="s">
        <v>248</v>
      </c>
      <c r="E248" s="29">
        <v>621</v>
      </c>
      <c r="F248" s="18">
        <v>14661.8</v>
      </c>
      <c r="G248" s="18"/>
      <c r="H248" s="18"/>
      <c r="I248" s="18"/>
      <c r="J248" s="18">
        <v>14661.8</v>
      </c>
    </row>
    <row r="249" spans="1:10">
      <c r="A249" s="13" t="s">
        <v>85</v>
      </c>
      <c r="B249" s="20" t="s">
        <v>52</v>
      </c>
      <c r="C249" s="2" t="s">
        <v>246</v>
      </c>
      <c r="D249" s="20" t="s">
        <v>86</v>
      </c>
      <c r="E249" s="29"/>
      <c r="F249" s="18">
        <v>3000</v>
      </c>
      <c r="G249" s="18"/>
      <c r="H249" s="18"/>
      <c r="I249" s="18"/>
      <c r="J249" s="18">
        <v>3000</v>
      </c>
    </row>
    <row r="250" spans="1:10" ht="30">
      <c r="A250" s="13" t="s">
        <v>249</v>
      </c>
      <c r="B250" s="20" t="s">
        <v>52</v>
      </c>
      <c r="C250" s="2" t="s">
        <v>246</v>
      </c>
      <c r="D250" s="20" t="s">
        <v>250</v>
      </c>
      <c r="E250" s="29"/>
      <c r="F250" s="18">
        <v>3000</v>
      </c>
      <c r="G250" s="18"/>
      <c r="H250" s="18"/>
      <c r="I250" s="18"/>
      <c r="J250" s="18">
        <v>3000</v>
      </c>
    </row>
    <row r="251" spans="1:10">
      <c r="A251" s="21" t="s">
        <v>239</v>
      </c>
      <c r="B251" s="20" t="s">
        <v>52</v>
      </c>
      <c r="C251" s="2" t="s">
        <v>246</v>
      </c>
      <c r="D251" s="20" t="s">
        <v>250</v>
      </c>
      <c r="E251" s="29">
        <v>622</v>
      </c>
      <c r="F251" s="18">
        <v>3000</v>
      </c>
      <c r="G251" s="18"/>
      <c r="H251" s="18"/>
      <c r="I251" s="18"/>
      <c r="J251" s="18">
        <v>3000</v>
      </c>
    </row>
    <row r="252" spans="1:10">
      <c r="A252" s="13" t="s">
        <v>251</v>
      </c>
      <c r="B252" s="20" t="s">
        <v>52</v>
      </c>
      <c r="C252" s="2" t="s">
        <v>252</v>
      </c>
      <c r="D252" s="20"/>
      <c r="E252" s="29"/>
      <c r="F252" s="18">
        <v>11000</v>
      </c>
      <c r="G252" s="18"/>
      <c r="H252" s="18"/>
      <c r="I252" s="18"/>
      <c r="J252" s="18">
        <v>11000</v>
      </c>
    </row>
    <row r="253" spans="1:10" ht="75">
      <c r="A253" s="13" t="s">
        <v>253</v>
      </c>
      <c r="B253" s="20" t="s">
        <v>52</v>
      </c>
      <c r="C253" s="2" t="s">
        <v>252</v>
      </c>
      <c r="D253" s="20" t="s">
        <v>254</v>
      </c>
      <c r="E253" s="29"/>
      <c r="F253" s="18">
        <v>11000</v>
      </c>
      <c r="G253" s="18"/>
      <c r="H253" s="18"/>
      <c r="I253" s="18"/>
      <c r="J253" s="18">
        <v>11000</v>
      </c>
    </row>
    <row r="254" spans="1:10" ht="45">
      <c r="A254" s="21" t="s">
        <v>79</v>
      </c>
      <c r="B254" s="20" t="s">
        <v>52</v>
      </c>
      <c r="C254" s="2" t="s">
        <v>252</v>
      </c>
      <c r="D254" s="20" t="s">
        <v>254</v>
      </c>
      <c r="E254" s="29">
        <v>810</v>
      </c>
      <c r="F254" s="18">
        <v>11000</v>
      </c>
      <c r="G254" s="18"/>
      <c r="H254" s="18"/>
      <c r="I254" s="18"/>
      <c r="J254" s="18">
        <v>11000</v>
      </c>
    </row>
    <row r="255" spans="1:10" ht="30">
      <c r="A255" s="13" t="s">
        <v>255</v>
      </c>
      <c r="B255" s="20" t="s">
        <v>52</v>
      </c>
      <c r="C255" s="2" t="s">
        <v>256</v>
      </c>
      <c r="D255" s="20"/>
      <c r="E255" s="29"/>
      <c r="F255" s="18">
        <v>53127</v>
      </c>
      <c r="G255" s="18"/>
      <c r="H255" s="18"/>
      <c r="I255" s="18"/>
      <c r="J255" s="18">
        <v>53127</v>
      </c>
    </row>
    <row r="256" spans="1:10" ht="30">
      <c r="A256" s="13" t="s">
        <v>257</v>
      </c>
      <c r="B256" s="20" t="s">
        <v>52</v>
      </c>
      <c r="C256" s="2" t="s">
        <v>258</v>
      </c>
      <c r="D256" s="20"/>
      <c r="E256" s="29"/>
      <c r="F256" s="18">
        <v>53127</v>
      </c>
      <c r="G256" s="18"/>
      <c r="H256" s="18"/>
      <c r="I256" s="18"/>
      <c r="J256" s="18">
        <v>53127</v>
      </c>
    </row>
    <row r="257" spans="1:10">
      <c r="A257" s="13" t="s">
        <v>17</v>
      </c>
      <c r="B257" s="20" t="s">
        <v>52</v>
      </c>
      <c r="C257" s="2" t="s">
        <v>258</v>
      </c>
      <c r="D257" s="20" t="s">
        <v>18</v>
      </c>
      <c r="E257" s="29"/>
      <c r="F257" s="18">
        <v>53127</v>
      </c>
      <c r="G257" s="18"/>
      <c r="H257" s="18"/>
      <c r="I257" s="18"/>
      <c r="J257" s="18">
        <v>53127</v>
      </c>
    </row>
    <row r="258" spans="1:10">
      <c r="A258" s="13" t="s">
        <v>259</v>
      </c>
      <c r="B258" s="20" t="s">
        <v>52</v>
      </c>
      <c r="C258" s="2" t="s">
        <v>258</v>
      </c>
      <c r="D258" s="20" t="s">
        <v>260</v>
      </c>
      <c r="E258" s="29"/>
      <c r="F258" s="18">
        <v>53127</v>
      </c>
      <c r="G258" s="18"/>
      <c r="H258" s="18"/>
      <c r="I258" s="18"/>
      <c r="J258" s="18">
        <v>53127</v>
      </c>
    </row>
    <row r="259" spans="1:10">
      <c r="A259" s="21" t="s">
        <v>261</v>
      </c>
      <c r="B259" s="20" t="s">
        <v>52</v>
      </c>
      <c r="C259" s="2" t="s">
        <v>258</v>
      </c>
      <c r="D259" s="20" t="s">
        <v>260</v>
      </c>
      <c r="E259" s="29">
        <v>730</v>
      </c>
      <c r="F259" s="18">
        <v>53127</v>
      </c>
      <c r="G259" s="18"/>
      <c r="H259" s="18"/>
      <c r="I259" s="18"/>
      <c r="J259" s="18">
        <v>53127</v>
      </c>
    </row>
    <row r="260" spans="1:10">
      <c r="A260" s="13"/>
      <c r="B260" s="20"/>
      <c r="C260" s="2" t="s">
        <v>50</v>
      </c>
      <c r="D260" s="20"/>
      <c r="E260" s="29"/>
      <c r="G260" s="18"/>
      <c r="H260" s="18"/>
      <c r="I260" s="18"/>
      <c r="J260" s="18"/>
    </row>
    <row r="261" spans="1:10" ht="29.25">
      <c r="A261" s="15" t="s">
        <v>262</v>
      </c>
      <c r="B261" s="16" t="s">
        <v>263</v>
      </c>
      <c r="C261" s="2" t="s">
        <v>50</v>
      </c>
      <c r="D261" s="16"/>
      <c r="E261" s="29"/>
      <c r="F261" s="17">
        <v>133768.4</v>
      </c>
      <c r="G261" s="17">
        <f>SUM(G262)</f>
        <v>-38904.699999999997</v>
      </c>
      <c r="H261" s="17">
        <f>SUM(H262)</f>
        <v>0</v>
      </c>
      <c r="I261" s="17">
        <f>SUM(I262)</f>
        <v>0</v>
      </c>
      <c r="J261" s="17">
        <v>94863.700000000012</v>
      </c>
    </row>
    <row r="262" spans="1:10">
      <c r="A262" s="13" t="s">
        <v>13</v>
      </c>
      <c r="B262" s="20" t="s">
        <v>263</v>
      </c>
      <c r="C262" s="2" t="s">
        <v>14</v>
      </c>
      <c r="D262" s="20"/>
      <c r="E262" s="29"/>
      <c r="F262" s="18">
        <v>133768.4</v>
      </c>
      <c r="G262" s="18">
        <f>SUM(G263+G271+G275)</f>
        <v>-38904.699999999997</v>
      </c>
      <c r="H262" s="18">
        <f>SUM(H263+H271+H275)</f>
        <v>0</v>
      </c>
      <c r="I262" s="18">
        <f>SUM(I263+I271+I275)</f>
        <v>0</v>
      </c>
      <c r="J262" s="18">
        <v>94863.700000000012</v>
      </c>
    </row>
    <row r="263" spans="1:10" ht="45">
      <c r="A263" s="13" t="s">
        <v>264</v>
      </c>
      <c r="B263" s="20" t="s">
        <v>263</v>
      </c>
      <c r="C263" s="2" t="s">
        <v>265</v>
      </c>
      <c r="D263" s="20"/>
      <c r="E263" s="29"/>
      <c r="F263" s="18">
        <v>29762.6</v>
      </c>
      <c r="G263" s="18">
        <f t="shared" ref="G263:I264" si="0">SUM(G264)</f>
        <v>-507.5</v>
      </c>
      <c r="H263" s="18">
        <f t="shared" si="0"/>
        <v>0</v>
      </c>
      <c r="I263" s="18">
        <f t="shared" si="0"/>
        <v>0</v>
      </c>
      <c r="J263" s="18">
        <v>29255.1</v>
      </c>
    </row>
    <row r="264" spans="1:10">
      <c r="A264" s="13" t="s">
        <v>17</v>
      </c>
      <c r="B264" s="20" t="s">
        <v>263</v>
      </c>
      <c r="C264" s="2" t="s">
        <v>265</v>
      </c>
      <c r="D264" s="20" t="s">
        <v>18</v>
      </c>
      <c r="E264" s="29"/>
      <c r="F264" s="18">
        <v>29762.6</v>
      </c>
      <c r="G264" s="18">
        <f t="shared" si="0"/>
        <v>-507.5</v>
      </c>
      <c r="H264" s="18">
        <f t="shared" si="0"/>
        <v>0</v>
      </c>
      <c r="I264" s="18">
        <f t="shared" si="0"/>
        <v>0</v>
      </c>
      <c r="J264" s="18">
        <v>29255.1</v>
      </c>
    </row>
    <row r="265" spans="1:10" ht="45">
      <c r="A265" s="25" t="s">
        <v>55</v>
      </c>
      <c r="B265" s="20" t="s">
        <v>263</v>
      </c>
      <c r="C265" s="2" t="s">
        <v>265</v>
      </c>
      <c r="D265" s="20" t="s">
        <v>56</v>
      </c>
      <c r="E265" s="29"/>
      <c r="F265" s="18">
        <v>29762.6</v>
      </c>
      <c r="G265" s="18">
        <f>SUM(G266:G270)</f>
        <v>-507.5</v>
      </c>
      <c r="H265" s="18">
        <f>SUM(H266:H270)</f>
        <v>0</v>
      </c>
      <c r="I265" s="18">
        <f>SUM(I266:I270)</f>
        <v>0</v>
      </c>
      <c r="J265" s="18">
        <v>29255.1</v>
      </c>
    </row>
    <row r="266" spans="1:10" ht="45">
      <c r="A266" s="21" t="s">
        <v>21</v>
      </c>
      <c r="B266" s="20" t="s">
        <v>263</v>
      </c>
      <c r="C266" s="2" t="s">
        <v>265</v>
      </c>
      <c r="D266" s="20" t="s">
        <v>56</v>
      </c>
      <c r="E266" s="29">
        <v>121</v>
      </c>
      <c r="F266" s="18">
        <v>26326.5</v>
      </c>
      <c r="G266" s="18">
        <v>-507.5</v>
      </c>
      <c r="H266" s="18"/>
      <c r="I266" s="18"/>
      <c r="J266" s="18">
        <v>25819</v>
      </c>
    </row>
    <row r="267" spans="1:10" ht="45">
      <c r="A267" s="21" t="s">
        <v>26</v>
      </c>
      <c r="B267" s="20" t="s">
        <v>263</v>
      </c>
      <c r="C267" s="2" t="s">
        <v>265</v>
      </c>
      <c r="D267" s="20" t="s">
        <v>56</v>
      </c>
      <c r="E267" s="29">
        <v>122</v>
      </c>
      <c r="F267" s="18">
        <v>40</v>
      </c>
      <c r="G267" s="18">
        <v>130</v>
      </c>
      <c r="H267" s="18"/>
      <c r="I267" s="18"/>
      <c r="J267" s="18">
        <v>170</v>
      </c>
    </row>
    <row r="268" spans="1:10" ht="30">
      <c r="A268" s="21" t="s">
        <v>27</v>
      </c>
      <c r="B268" s="20" t="s">
        <v>263</v>
      </c>
      <c r="C268" s="2" t="s">
        <v>265</v>
      </c>
      <c r="D268" s="20" t="s">
        <v>56</v>
      </c>
      <c r="E268" s="29">
        <v>244</v>
      </c>
      <c r="F268" s="18">
        <v>3375.1</v>
      </c>
      <c r="G268" s="18">
        <v>-130</v>
      </c>
      <c r="H268" s="18"/>
      <c r="I268" s="18"/>
      <c r="J268" s="18">
        <v>3245.1</v>
      </c>
    </row>
    <row r="269" spans="1:10" ht="30">
      <c r="A269" s="21" t="s">
        <v>28</v>
      </c>
      <c r="B269" s="20" t="s">
        <v>263</v>
      </c>
      <c r="C269" s="2" t="s">
        <v>265</v>
      </c>
      <c r="D269" s="20" t="s">
        <v>56</v>
      </c>
      <c r="E269" s="29">
        <v>851</v>
      </c>
      <c r="F269" s="18">
        <v>14</v>
      </c>
      <c r="G269" s="18"/>
      <c r="H269" s="18"/>
      <c r="I269" s="18"/>
      <c r="J269" s="18">
        <v>14</v>
      </c>
    </row>
    <row r="270" spans="1:10">
      <c r="A270" s="21" t="s">
        <v>57</v>
      </c>
      <c r="B270" s="20" t="s">
        <v>263</v>
      </c>
      <c r="C270" s="2" t="s">
        <v>265</v>
      </c>
      <c r="D270" s="20" t="s">
        <v>56</v>
      </c>
      <c r="E270" s="29">
        <v>852</v>
      </c>
      <c r="F270" s="18">
        <v>7</v>
      </c>
      <c r="G270" s="18"/>
      <c r="H270" s="18"/>
      <c r="I270" s="18"/>
      <c r="J270" s="18">
        <v>7</v>
      </c>
    </row>
    <row r="271" spans="1:10">
      <c r="A271" s="13" t="s">
        <v>266</v>
      </c>
      <c r="B271" s="20" t="s">
        <v>263</v>
      </c>
      <c r="C271" s="2" t="s">
        <v>267</v>
      </c>
      <c r="D271" s="20"/>
      <c r="E271" s="29"/>
      <c r="F271" s="18">
        <v>103975.8</v>
      </c>
      <c r="G271" s="18">
        <v>-38397.199999999997</v>
      </c>
      <c r="H271" s="18"/>
      <c r="I271" s="18"/>
      <c r="J271" s="18">
        <v>65578.600000000006</v>
      </c>
    </row>
    <row r="272" spans="1:10">
      <c r="A272" s="13" t="s">
        <v>17</v>
      </c>
      <c r="B272" s="31" t="s">
        <v>263</v>
      </c>
      <c r="C272" s="2" t="s">
        <v>267</v>
      </c>
      <c r="D272" s="31" t="s">
        <v>18</v>
      </c>
      <c r="E272" s="29"/>
      <c r="F272" s="18">
        <v>103975.8</v>
      </c>
      <c r="G272" s="18">
        <v>-38397.199999999997</v>
      </c>
      <c r="H272" s="18"/>
      <c r="I272" s="18"/>
      <c r="J272" s="18">
        <v>65578.600000000006</v>
      </c>
    </row>
    <row r="273" spans="1:10">
      <c r="A273" s="13" t="s">
        <v>60</v>
      </c>
      <c r="B273" s="20" t="s">
        <v>263</v>
      </c>
      <c r="C273" s="2" t="s">
        <v>267</v>
      </c>
      <c r="D273" s="20" t="s">
        <v>61</v>
      </c>
      <c r="E273" s="29"/>
      <c r="F273" s="18">
        <v>103975.8</v>
      </c>
      <c r="G273" s="18">
        <v>-38397.199999999997</v>
      </c>
      <c r="H273" s="18"/>
      <c r="I273" s="18"/>
      <c r="J273" s="18">
        <v>65578.600000000006</v>
      </c>
    </row>
    <row r="274" spans="1:10">
      <c r="A274" s="21" t="s">
        <v>268</v>
      </c>
      <c r="B274" s="20" t="s">
        <v>263</v>
      </c>
      <c r="C274" s="2" t="s">
        <v>267</v>
      </c>
      <c r="D274" s="20" t="s">
        <v>61</v>
      </c>
      <c r="E274" s="29">
        <v>870</v>
      </c>
      <c r="F274" s="18">
        <v>103975.8</v>
      </c>
      <c r="G274" s="18">
        <v>-38397.199999999997</v>
      </c>
      <c r="H274" s="18"/>
      <c r="I274" s="18"/>
      <c r="J274" s="18">
        <v>65578.600000000006</v>
      </c>
    </row>
    <row r="275" spans="1:10">
      <c r="A275" s="13" t="s">
        <v>34</v>
      </c>
      <c r="B275" s="20" t="s">
        <v>263</v>
      </c>
      <c r="C275" s="2" t="s">
        <v>35</v>
      </c>
      <c r="D275" s="20"/>
      <c r="E275" s="29"/>
      <c r="F275" s="18">
        <v>30</v>
      </c>
      <c r="G275" s="18"/>
      <c r="H275" s="18"/>
      <c r="I275" s="18"/>
      <c r="J275" s="18">
        <v>30</v>
      </c>
    </row>
    <row r="276" spans="1:10">
      <c r="A276" s="13" t="s">
        <v>17</v>
      </c>
      <c r="B276" s="20" t="s">
        <v>263</v>
      </c>
      <c r="C276" s="2" t="s">
        <v>35</v>
      </c>
      <c r="D276" s="20" t="s">
        <v>18</v>
      </c>
      <c r="E276" s="29"/>
      <c r="F276" s="18">
        <v>30</v>
      </c>
      <c r="G276" s="18"/>
      <c r="H276" s="18"/>
      <c r="I276" s="18"/>
      <c r="J276" s="18">
        <v>30</v>
      </c>
    </row>
    <row r="277" spans="1:10" ht="30">
      <c r="A277" s="23" t="s">
        <v>39</v>
      </c>
      <c r="B277" s="20" t="s">
        <v>263</v>
      </c>
      <c r="C277" s="2" t="s">
        <v>35</v>
      </c>
      <c r="D277" s="20" t="s">
        <v>40</v>
      </c>
      <c r="E277" s="29"/>
      <c r="F277" s="18">
        <v>30</v>
      </c>
      <c r="G277" s="18"/>
      <c r="H277" s="18"/>
      <c r="I277" s="18"/>
      <c r="J277" s="18">
        <v>30</v>
      </c>
    </row>
    <row r="278" spans="1:10" ht="45">
      <c r="A278" s="21" t="s">
        <v>41</v>
      </c>
      <c r="B278" s="20" t="s">
        <v>263</v>
      </c>
      <c r="C278" s="2" t="s">
        <v>35</v>
      </c>
      <c r="D278" s="20" t="s">
        <v>40</v>
      </c>
      <c r="E278" s="29">
        <v>630</v>
      </c>
      <c r="F278" s="18">
        <v>30</v>
      </c>
      <c r="G278" s="18"/>
      <c r="H278" s="18"/>
      <c r="I278" s="18"/>
      <c r="J278" s="18">
        <v>30</v>
      </c>
    </row>
    <row r="279" spans="1:10">
      <c r="A279" s="13"/>
      <c r="B279" s="20"/>
      <c r="C279" s="2" t="s">
        <v>50</v>
      </c>
      <c r="D279" s="20"/>
      <c r="E279" s="29"/>
      <c r="F279" s="18"/>
      <c r="G279" s="18"/>
      <c r="H279" s="18"/>
      <c r="I279" s="18"/>
      <c r="J279" s="18"/>
    </row>
    <row r="280" spans="1:10" ht="29.25">
      <c r="A280" s="15" t="s">
        <v>269</v>
      </c>
      <c r="B280" s="16" t="s">
        <v>270</v>
      </c>
      <c r="C280" s="2" t="s">
        <v>50</v>
      </c>
      <c r="D280" s="16"/>
      <c r="E280" s="29"/>
      <c r="F280" s="17">
        <v>673388.5</v>
      </c>
      <c r="G280" s="32">
        <f>SUM(G282+G286+G304+G358+G363)</f>
        <v>-14196.1</v>
      </c>
      <c r="H280" s="32">
        <f>SUM(H282+H286+H304+H358+H363)</f>
        <v>3529.6</v>
      </c>
      <c r="I280" s="32">
        <f>SUM(I282+I286+I304+I358+I363)</f>
        <v>31921</v>
      </c>
      <c r="J280" s="17">
        <v>694642.99999999988</v>
      </c>
    </row>
    <row r="281" spans="1:10">
      <c r="A281" s="13" t="s">
        <v>13</v>
      </c>
      <c r="B281" s="20" t="s">
        <v>270</v>
      </c>
      <c r="C281" s="2" t="s">
        <v>14</v>
      </c>
      <c r="D281" s="16"/>
      <c r="E281" s="29"/>
      <c r="F281" s="17"/>
      <c r="G281" s="32"/>
      <c r="H281" s="32"/>
      <c r="I281" s="32"/>
      <c r="J281" s="18">
        <v>654.6</v>
      </c>
    </row>
    <row r="282" spans="1:10">
      <c r="A282" s="13" t="s">
        <v>34</v>
      </c>
      <c r="B282" s="20" t="s">
        <v>270</v>
      </c>
      <c r="C282" s="2" t="s">
        <v>35</v>
      </c>
      <c r="D282" s="20"/>
      <c r="E282" s="29"/>
      <c r="F282" s="17"/>
      <c r="G282" s="33"/>
      <c r="H282" s="18">
        <v>654.6</v>
      </c>
      <c r="I282" s="18"/>
      <c r="J282" s="18">
        <v>654.6</v>
      </c>
    </row>
    <row r="283" spans="1:10">
      <c r="A283" s="13" t="s">
        <v>17</v>
      </c>
      <c r="B283" s="20" t="s">
        <v>270</v>
      </c>
      <c r="C283" s="2" t="s">
        <v>35</v>
      </c>
      <c r="D283" s="20" t="s">
        <v>18</v>
      </c>
      <c r="E283" s="29"/>
      <c r="F283" s="17"/>
      <c r="G283" s="33"/>
      <c r="H283" s="18">
        <v>654.6</v>
      </c>
      <c r="I283" s="18"/>
      <c r="J283" s="18">
        <v>654.6</v>
      </c>
    </row>
    <row r="284" spans="1:10">
      <c r="A284" s="13" t="s">
        <v>82</v>
      </c>
      <c r="B284" s="20" t="s">
        <v>270</v>
      </c>
      <c r="C284" s="2" t="s">
        <v>35</v>
      </c>
      <c r="D284" s="20" t="s">
        <v>83</v>
      </c>
      <c r="E284" s="29"/>
      <c r="F284" s="17"/>
      <c r="G284" s="33"/>
      <c r="H284" s="18">
        <v>654.6</v>
      </c>
      <c r="I284" s="18"/>
      <c r="J284" s="18">
        <v>654.6</v>
      </c>
    </row>
    <row r="285" spans="1:10" ht="120">
      <c r="A285" s="28" t="s">
        <v>84</v>
      </c>
      <c r="B285" s="20" t="s">
        <v>270</v>
      </c>
      <c r="C285" s="2" t="s">
        <v>35</v>
      </c>
      <c r="D285" s="20" t="s">
        <v>83</v>
      </c>
      <c r="E285" s="29">
        <v>831</v>
      </c>
      <c r="F285" s="17"/>
      <c r="G285" s="33"/>
      <c r="H285" s="18">
        <v>654.6</v>
      </c>
      <c r="I285" s="18"/>
      <c r="J285" s="18">
        <v>654.6</v>
      </c>
    </row>
    <row r="286" spans="1:10">
      <c r="A286" s="13" t="s">
        <v>99</v>
      </c>
      <c r="B286" s="20" t="s">
        <v>270</v>
      </c>
      <c r="C286" s="2" t="s">
        <v>100</v>
      </c>
      <c r="D286" s="20"/>
      <c r="E286" s="29"/>
      <c r="F286" s="18">
        <v>316829</v>
      </c>
      <c r="G286" s="33">
        <f>SUM(G287+G291)</f>
        <v>-14546</v>
      </c>
      <c r="H286" s="33">
        <f>SUM(H287+H291)</f>
        <v>2875</v>
      </c>
      <c r="I286" s="33">
        <f>SUM(I287+I291)</f>
        <v>4100.8999999999996</v>
      </c>
      <c r="J286" s="18">
        <v>280958.90000000002</v>
      </c>
    </row>
    <row r="287" spans="1:10">
      <c r="A287" s="22" t="s">
        <v>271</v>
      </c>
      <c r="B287" s="2" t="s">
        <v>270</v>
      </c>
      <c r="C287" s="2" t="s">
        <v>272</v>
      </c>
      <c r="D287" s="2"/>
      <c r="E287" s="2"/>
      <c r="F287" s="18"/>
      <c r="G287" s="33"/>
      <c r="H287" s="18"/>
      <c r="I287" s="18">
        <v>4100.8999999999996</v>
      </c>
      <c r="J287" s="18">
        <v>4100.8999999999996</v>
      </c>
    </row>
    <row r="288" spans="1:10">
      <c r="A288" s="21" t="s">
        <v>63</v>
      </c>
      <c r="B288" s="20" t="s">
        <v>270</v>
      </c>
      <c r="C288" s="2" t="s">
        <v>272</v>
      </c>
      <c r="D288" s="20" t="s">
        <v>65</v>
      </c>
      <c r="E288" s="2"/>
      <c r="F288" s="18"/>
      <c r="G288" s="33"/>
      <c r="H288" s="18"/>
      <c r="I288" s="18">
        <v>4100.8999999999996</v>
      </c>
      <c r="J288" s="18">
        <v>4100.8999999999996</v>
      </c>
    </row>
    <row r="289" spans="1:11" ht="45">
      <c r="A289" s="22" t="s">
        <v>273</v>
      </c>
      <c r="B289" s="20" t="s">
        <v>270</v>
      </c>
      <c r="C289" s="2" t="s">
        <v>272</v>
      </c>
      <c r="D289" s="20" t="s">
        <v>274</v>
      </c>
      <c r="E289" s="2"/>
      <c r="F289" s="18"/>
      <c r="G289" s="33"/>
      <c r="H289" s="18"/>
      <c r="I289" s="18">
        <v>4100.8999999999996</v>
      </c>
      <c r="J289" s="18">
        <v>4100.8999999999996</v>
      </c>
    </row>
    <row r="290" spans="1:11" ht="30">
      <c r="A290" s="21" t="s">
        <v>27</v>
      </c>
      <c r="B290" s="20" t="s">
        <v>270</v>
      </c>
      <c r="C290" s="2" t="s">
        <v>272</v>
      </c>
      <c r="D290" s="20" t="s">
        <v>274</v>
      </c>
      <c r="E290" s="2" t="s">
        <v>62</v>
      </c>
      <c r="F290" s="18"/>
      <c r="G290" s="33"/>
      <c r="H290" s="18"/>
      <c r="I290" s="18">
        <v>4100.8999999999996</v>
      </c>
      <c r="J290" s="18">
        <v>4100.8999999999996</v>
      </c>
    </row>
    <row r="291" spans="1:11">
      <c r="A291" s="13" t="s">
        <v>124</v>
      </c>
      <c r="B291" s="20" t="s">
        <v>270</v>
      </c>
      <c r="C291" s="2" t="s">
        <v>125</v>
      </c>
      <c r="D291" s="20"/>
      <c r="E291" s="29"/>
      <c r="F291" s="18">
        <v>316829</v>
      </c>
      <c r="G291" s="33">
        <f>SUM(G292+G297)</f>
        <v>-14546</v>
      </c>
      <c r="H291" s="33">
        <f>SUM(H292+H297)</f>
        <v>2875</v>
      </c>
      <c r="I291" s="33">
        <f>SUM(I292+I297)</f>
        <v>0</v>
      </c>
      <c r="J291" s="18">
        <v>276858</v>
      </c>
    </row>
    <row r="292" spans="1:11">
      <c r="A292" s="13" t="s">
        <v>17</v>
      </c>
      <c r="B292" s="20" t="s">
        <v>270</v>
      </c>
      <c r="C292" s="2" t="s">
        <v>125</v>
      </c>
      <c r="D292" s="20" t="s">
        <v>18</v>
      </c>
      <c r="E292" s="29"/>
      <c r="F292" s="34">
        <v>284283</v>
      </c>
      <c r="G292" s="33">
        <f>SUM(G293+G295)</f>
        <v>0</v>
      </c>
      <c r="H292" s="33">
        <f>SUM(H293+H295)</f>
        <v>1000</v>
      </c>
      <c r="I292" s="33">
        <f>SUM(I293+I295)</f>
        <v>0</v>
      </c>
      <c r="J292" s="18">
        <v>256983</v>
      </c>
    </row>
    <row r="293" spans="1:11" ht="45">
      <c r="A293" s="13" t="s">
        <v>275</v>
      </c>
      <c r="B293" s="20" t="s">
        <v>270</v>
      </c>
      <c r="C293" s="2" t="s">
        <v>125</v>
      </c>
      <c r="D293" s="20" t="s">
        <v>276</v>
      </c>
      <c r="E293" s="29"/>
      <c r="F293" s="34">
        <v>255832</v>
      </c>
      <c r="G293" s="33"/>
      <c r="H293" s="18">
        <v>1000</v>
      </c>
      <c r="I293" s="18"/>
      <c r="J293" s="18">
        <v>228532</v>
      </c>
    </row>
    <row r="294" spans="1:11" ht="45">
      <c r="A294" s="21" t="s">
        <v>79</v>
      </c>
      <c r="B294" s="20" t="s">
        <v>270</v>
      </c>
      <c r="C294" s="2" t="s">
        <v>125</v>
      </c>
      <c r="D294" s="20" t="s">
        <v>276</v>
      </c>
      <c r="E294" s="29">
        <v>810</v>
      </c>
      <c r="F294" s="34">
        <v>255832</v>
      </c>
      <c r="G294" s="33"/>
      <c r="H294" s="18">
        <v>1000</v>
      </c>
      <c r="I294" s="18"/>
      <c r="J294" s="18">
        <v>228532</v>
      </c>
    </row>
    <row r="295" spans="1:11" ht="45">
      <c r="A295" s="13" t="s">
        <v>277</v>
      </c>
      <c r="B295" s="20" t="s">
        <v>270</v>
      </c>
      <c r="C295" s="2" t="s">
        <v>125</v>
      </c>
      <c r="D295" s="20" t="s">
        <v>278</v>
      </c>
      <c r="E295" s="29"/>
      <c r="F295" s="34">
        <v>28451</v>
      </c>
      <c r="G295" s="33"/>
      <c r="H295" s="18"/>
      <c r="I295" s="18"/>
      <c r="J295" s="18">
        <v>28451</v>
      </c>
    </row>
    <row r="296" spans="1:11" ht="45">
      <c r="A296" s="21" t="s">
        <v>79</v>
      </c>
      <c r="B296" s="20" t="s">
        <v>270</v>
      </c>
      <c r="C296" s="2" t="s">
        <v>125</v>
      </c>
      <c r="D296" s="20" t="s">
        <v>278</v>
      </c>
      <c r="E296" s="29">
        <v>810</v>
      </c>
      <c r="F296" s="34">
        <v>28451</v>
      </c>
      <c r="G296" s="33"/>
      <c r="H296" s="18"/>
      <c r="I296" s="18"/>
      <c r="J296" s="18">
        <v>28451</v>
      </c>
    </row>
    <row r="297" spans="1:11">
      <c r="A297" s="13" t="s">
        <v>85</v>
      </c>
      <c r="B297" s="20" t="s">
        <v>270</v>
      </c>
      <c r="C297" s="2" t="s">
        <v>125</v>
      </c>
      <c r="D297" s="20" t="s">
        <v>86</v>
      </c>
      <c r="E297" s="29"/>
      <c r="F297" s="34">
        <v>32546</v>
      </c>
      <c r="G297" s="33">
        <f>SUM(G298+G300)</f>
        <v>-14546</v>
      </c>
      <c r="H297" s="33">
        <f>SUM(H298+H300)</f>
        <v>1875</v>
      </c>
      <c r="I297" s="33">
        <f>SUM(I298+I300)</f>
        <v>0</v>
      </c>
      <c r="J297" s="18">
        <v>19875</v>
      </c>
    </row>
    <row r="298" spans="1:11" ht="60">
      <c r="A298" s="13" t="s">
        <v>240</v>
      </c>
      <c r="B298" s="20" t="s">
        <v>270</v>
      </c>
      <c r="C298" s="2" t="s">
        <v>125</v>
      </c>
      <c r="D298" s="20" t="s">
        <v>123</v>
      </c>
      <c r="E298" s="29"/>
      <c r="F298" s="34"/>
      <c r="G298" s="33"/>
      <c r="H298" s="18">
        <v>1875</v>
      </c>
      <c r="I298" s="18"/>
      <c r="J298" s="18">
        <v>1875</v>
      </c>
    </row>
    <row r="299" spans="1:11" ht="30">
      <c r="A299" s="21" t="s">
        <v>27</v>
      </c>
      <c r="B299" s="20" t="s">
        <v>270</v>
      </c>
      <c r="C299" s="2" t="s">
        <v>125</v>
      </c>
      <c r="D299" s="20" t="s">
        <v>123</v>
      </c>
      <c r="E299" s="29">
        <v>244</v>
      </c>
      <c r="F299" s="34"/>
      <c r="G299" s="33"/>
      <c r="H299" s="18">
        <v>1875</v>
      </c>
      <c r="I299" s="18"/>
      <c r="J299" s="18">
        <v>1875</v>
      </c>
    </row>
    <row r="300" spans="1:11" ht="45">
      <c r="A300" s="13" t="s">
        <v>126</v>
      </c>
      <c r="B300" s="20" t="s">
        <v>270</v>
      </c>
      <c r="C300" s="2" t="s">
        <v>125</v>
      </c>
      <c r="D300" s="20" t="s">
        <v>127</v>
      </c>
      <c r="E300" s="29"/>
      <c r="F300" s="34">
        <v>32546</v>
      </c>
      <c r="G300" s="33">
        <v>-14546</v>
      </c>
      <c r="H300" s="18"/>
      <c r="I300" s="18"/>
      <c r="J300" s="18">
        <v>18000</v>
      </c>
    </row>
    <row r="301" spans="1:11" ht="30">
      <c r="A301" s="21" t="s">
        <v>27</v>
      </c>
      <c r="B301" s="20" t="s">
        <v>270</v>
      </c>
      <c r="C301" s="2" t="s">
        <v>125</v>
      </c>
      <c r="D301" s="20" t="s">
        <v>127</v>
      </c>
      <c r="E301" s="29">
        <v>244</v>
      </c>
      <c r="F301" s="34">
        <v>32546</v>
      </c>
      <c r="G301" s="33">
        <v>-32546</v>
      </c>
      <c r="H301" s="18"/>
      <c r="I301" s="18"/>
      <c r="J301" s="18">
        <v>0</v>
      </c>
    </row>
    <row r="302" spans="1:11" ht="60">
      <c r="A302" s="21" t="s">
        <v>279</v>
      </c>
      <c r="B302" s="20" t="s">
        <v>270</v>
      </c>
      <c r="C302" s="2" t="s">
        <v>125</v>
      </c>
      <c r="D302" s="20" t="s">
        <v>280</v>
      </c>
      <c r="E302" s="29"/>
      <c r="F302" s="34"/>
      <c r="G302" s="33">
        <f>G303</f>
        <v>18000</v>
      </c>
      <c r="H302" s="18"/>
      <c r="I302" s="18"/>
      <c r="J302" s="18">
        <v>0</v>
      </c>
    </row>
    <row r="303" spans="1:11" ht="45">
      <c r="A303" s="21" t="s">
        <v>79</v>
      </c>
      <c r="B303" s="20" t="s">
        <v>270</v>
      </c>
      <c r="C303" s="2" t="s">
        <v>125</v>
      </c>
      <c r="D303" s="20" t="s">
        <v>280</v>
      </c>
      <c r="E303" s="29">
        <v>810</v>
      </c>
      <c r="F303" s="34"/>
      <c r="G303" s="33">
        <f>32546-14546</f>
        <v>18000</v>
      </c>
      <c r="H303" s="18"/>
      <c r="I303" s="18"/>
      <c r="J303" s="18">
        <v>0</v>
      </c>
    </row>
    <row r="304" spans="1:11">
      <c r="A304" s="13" t="s">
        <v>147</v>
      </c>
      <c r="B304" s="20" t="s">
        <v>270</v>
      </c>
      <c r="C304" s="2" t="s">
        <v>148</v>
      </c>
      <c r="D304" s="20"/>
      <c r="E304" s="29"/>
      <c r="F304" s="34">
        <v>356159.5</v>
      </c>
      <c r="G304" s="33">
        <f>SUM(G305+G323+G332+G350)</f>
        <v>349.9</v>
      </c>
      <c r="H304" s="33">
        <f>SUM(H305+H323+H332+H350)</f>
        <v>0</v>
      </c>
      <c r="I304" s="33">
        <f>SUM(I305+I323+I332+I350)</f>
        <v>10223</v>
      </c>
      <c r="J304" s="18">
        <v>395032.39999999997</v>
      </c>
      <c r="K304" s="3"/>
    </row>
    <row r="305" spans="1:10">
      <c r="A305" s="13" t="s">
        <v>149</v>
      </c>
      <c r="B305" s="20" t="s">
        <v>270</v>
      </c>
      <c r="C305" s="2" t="s">
        <v>150</v>
      </c>
      <c r="D305" s="20"/>
      <c r="E305" s="29"/>
      <c r="F305" s="34">
        <v>61612.6</v>
      </c>
      <c r="G305" s="33">
        <f>SUM(G306+G320)</f>
        <v>0</v>
      </c>
      <c r="H305" s="33">
        <f>SUM(H306+H320)</f>
        <v>0</v>
      </c>
      <c r="I305" s="33">
        <f>SUM(I306+I320)</f>
        <v>10223</v>
      </c>
      <c r="J305" s="18">
        <v>71835.600000000006</v>
      </c>
    </row>
    <row r="306" spans="1:10">
      <c r="A306" s="13" t="s">
        <v>17</v>
      </c>
      <c r="B306" s="20" t="s">
        <v>270</v>
      </c>
      <c r="C306" s="2" t="s">
        <v>150</v>
      </c>
      <c r="D306" s="20" t="s">
        <v>18</v>
      </c>
      <c r="E306" s="29"/>
      <c r="F306" s="34">
        <v>61612.6</v>
      </c>
      <c r="G306" s="33"/>
      <c r="H306" s="18"/>
      <c r="I306" s="18"/>
      <c r="J306" s="18">
        <v>61612.6</v>
      </c>
    </row>
    <row r="307" spans="1:10" ht="60">
      <c r="A307" s="13" t="s">
        <v>281</v>
      </c>
      <c r="B307" s="20" t="s">
        <v>270</v>
      </c>
      <c r="C307" s="2" t="s">
        <v>150</v>
      </c>
      <c r="D307" s="20" t="s">
        <v>282</v>
      </c>
      <c r="E307" s="29"/>
      <c r="F307" s="34">
        <v>23532.6</v>
      </c>
      <c r="G307" s="33"/>
      <c r="H307" s="18"/>
      <c r="I307" s="18"/>
      <c r="J307" s="18">
        <v>23532.6</v>
      </c>
    </row>
    <row r="308" spans="1:10" ht="45">
      <c r="A308" s="21" t="s">
        <v>79</v>
      </c>
      <c r="B308" s="20" t="s">
        <v>270</v>
      </c>
      <c r="C308" s="2" t="s">
        <v>150</v>
      </c>
      <c r="D308" s="20" t="s">
        <v>282</v>
      </c>
      <c r="E308" s="29">
        <v>810</v>
      </c>
      <c r="F308" s="34">
        <v>23532.6</v>
      </c>
      <c r="G308" s="33"/>
      <c r="H308" s="18"/>
      <c r="I308" s="18"/>
      <c r="J308" s="18">
        <v>23532.6</v>
      </c>
    </row>
    <row r="309" spans="1:10" ht="225">
      <c r="A309" s="13" t="s">
        <v>283</v>
      </c>
      <c r="B309" s="20" t="s">
        <v>270</v>
      </c>
      <c r="C309" s="2" t="s">
        <v>150</v>
      </c>
      <c r="D309" s="20" t="s">
        <v>284</v>
      </c>
      <c r="E309" s="29"/>
      <c r="F309" s="34">
        <v>17900</v>
      </c>
      <c r="G309" s="33"/>
      <c r="H309" s="18"/>
      <c r="I309" s="18"/>
      <c r="J309" s="18">
        <v>17900</v>
      </c>
    </row>
    <row r="310" spans="1:10" ht="45">
      <c r="A310" s="21" t="s">
        <v>79</v>
      </c>
      <c r="B310" s="20" t="s">
        <v>270</v>
      </c>
      <c r="C310" s="2" t="s">
        <v>150</v>
      </c>
      <c r="D310" s="20" t="s">
        <v>284</v>
      </c>
      <c r="E310" s="29">
        <v>810</v>
      </c>
      <c r="F310" s="34">
        <v>17900</v>
      </c>
      <c r="G310" s="33"/>
      <c r="H310" s="18"/>
      <c r="I310" s="18"/>
      <c r="J310" s="18">
        <v>17900</v>
      </c>
    </row>
    <row r="311" spans="1:10" ht="30">
      <c r="A311" s="21" t="s">
        <v>285</v>
      </c>
      <c r="B311" s="20" t="s">
        <v>270</v>
      </c>
      <c r="C311" s="2" t="s">
        <v>150</v>
      </c>
      <c r="D311" s="20" t="s">
        <v>286</v>
      </c>
      <c r="E311" s="29"/>
      <c r="F311" s="34">
        <v>4680</v>
      </c>
      <c r="G311" s="33"/>
      <c r="H311" s="18"/>
      <c r="I311" s="18"/>
      <c r="J311" s="18">
        <v>4680</v>
      </c>
    </row>
    <row r="312" spans="1:10" ht="30">
      <c r="A312" s="21" t="s">
        <v>27</v>
      </c>
      <c r="B312" s="20" t="s">
        <v>270</v>
      </c>
      <c r="C312" s="2" t="s">
        <v>150</v>
      </c>
      <c r="D312" s="20" t="s">
        <v>286</v>
      </c>
      <c r="E312" s="29">
        <v>244</v>
      </c>
      <c r="F312" s="34">
        <v>4680</v>
      </c>
      <c r="G312" s="33"/>
      <c r="H312" s="18"/>
      <c r="I312" s="18"/>
      <c r="J312" s="18">
        <v>4680</v>
      </c>
    </row>
    <row r="313" spans="1:10" ht="30">
      <c r="A313" s="13" t="s">
        <v>287</v>
      </c>
      <c r="B313" s="20" t="s">
        <v>270</v>
      </c>
      <c r="C313" s="2" t="s">
        <v>150</v>
      </c>
      <c r="D313" s="20" t="s">
        <v>288</v>
      </c>
      <c r="E313" s="29"/>
      <c r="F313" s="34">
        <v>12100</v>
      </c>
      <c r="G313" s="33"/>
      <c r="H313" s="18"/>
      <c r="I313" s="18"/>
      <c r="J313" s="18">
        <v>12100</v>
      </c>
    </row>
    <row r="314" spans="1:10" ht="45">
      <c r="A314" s="21" t="s">
        <v>289</v>
      </c>
      <c r="B314" s="20" t="s">
        <v>270</v>
      </c>
      <c r="C314" s="2" t="s">
        <v>150</v>
      </c>
      <c r="D314" s="20" t="s">
        <v>288</v>
      </c>
      <c r="E314" s="29">
        <v>243</v>
      </c>
      <c r="F314" s="34">
        <v>9500</v>
      </c>
      <c r="G314" s="33"/>
      <c r="H314" s="18"/>
      <c r="I314" s="18"/>
      <c r="J314" s="18">
        <v>9500</v>
      </c>
    </row>
    <row r="315" spans="1:10" ht="30">
      <c r="A315" s="21" t="s">
        <v>27</v>
      </c>
      <c r="B315" s="20" t="s">
        <v>270</v>
      </c>
      <c r="C315" s="2" t="s">
        <v>150</v>
      </c>
      <c r="D315" s="20" t="s">
        <v>288</v>
      </c>
      <c r="E315" s="29">
        <v>244</v>
      </c>
      <c r="F315" s="34">
        <v>2600</v>
      </c>
      <c r="G315" s="33"/>
      <c r="H315" s="18"/>
      <c r="I315" s="18"/>
      <c r="J315" s="18">
        <v>2600</v>
      </c>
    </row>
    <row r="316" spans="1:10" ht="60">
      <c r="A316" s="13" t="s">
        <v>290</v>
      </c>
      <c r="B316" s="20" t="s">
        <v>270</v>
      </c>
      <c r="C316" s="2" t="s">
        <v>150</v>
      </c>
      <c r="D316" s="20" t="s">
        <v>291</v>
      </c>
      <c r="E316" s="29"/>
      <c r="F316" s="34">
        <v>2400</v>
      </c>
      <c r="G316" s="33"/>
      <c r="H316" s="18"/>
      <c r="I316" s="18"/>
      <c r="J316" s="18">
        <v>2400</v>
      </c>
    </row>
    <row r="317" spans="1:10" ht="30">
      <c r="A317" s="21" t="s">
        <v>27</v>
      </c>
      <c r="B317" s="20" t="s">
        <v>270</v>
      </c>
      <c r="C317" s="2" t="s">
        <v>150</v>
      </c>
      <c r="D317" s="20" t="s">
        <v>291</v>
      </c>
      <c r="E317" s="29">
        <v>244</v>
      </c>
      <c r="F317" s="34">
        <v>2400</v>
      </c>
      <c r="G317" s="18"/>
      <c r="H317" s="18"/>
      <c r="I317" s="18"/>
      <c r="J317" s="18">
        <v>2400</v>
      </c>
    </row>
    <row r="318" spans="1:10" ht="45">
      <c r="A318" s="13" t="s">
        <v>292</v>
      </c>
      <c r="B318" s="20" t="s">
        <v>270</v>
      </c>
      <c r="C318" s="2" t="s">
        <v>150</v>
      </c>
      <c r="D318" s="20" t="s">
        <v>293</v>
      </c>
      <c r="E318" s="29"/>
      <c r="F318" s="34">
        <v>1000</v>
      </c>
      <c r="G318" s="18"/>
      <c r="H318" s="18"/>
      <c r="I318" s="18"/>
      <c r="J318" s="18">
        <v>1000</v>
      </c>
    </row>
    <row r="319" spans="1:10" ht="30">
      <c r="A319" s="21" t="s">
        <v>27</v>
      </c>
      <c r="B319" s="20" t="s">
        <v>270</v>
      </c>
      <c r="C319" s="2" t="s">
        <v>150</v>
      </c>
      <c r="D319" s="20" t="s">
        <v>293</v>
      </c>
      <c r="E319" s="29">
        <v>244</v>
      </c>
      <c r="F319" s="34">
        <v>1000</v>
      </c>
      <c r="G319" s="18"/>
      <c r="H319" s="18"/>
      <c r="I319" s="18"/>
      <c r="J319" s="18">
        <v>1000</v>
      </c>
    </row>
    <row r="320" spans="1:10" ht="60">
      <c r="A320" s="22" t="s">
        <v>151</v>
      </c>
      <c r="B320" s="20" t="s">
        <v>270</v>
      </c>
      <c r="C320" s="2" t="s">
        <v>150</v>
      </c>
      <c r="D320" s="20" t="s">
        <v>152</v>
      </c>
      <c r="E320" s="2"/>
      <c r="F320" s="34"/>
      <c r="G320" s="18"/>
      <c r="H320" s="18"/>
      <c r="I320" s="18">
        <v>10223</v>
      </c>
      <c r="J320" s="18">
        <v>10223</v>
      </c>
    </row>
    <row r="321" spans="1:10" ht="45">
      <c r="A321" s="22" t="s">
        <v>294</v>
      </c>
      <c r="B321" s="20" t="s">
        <v>270</v>
      </c>
      <c r="C321" s="2" t="s">
        <v>150</v>
      </c>
      <c r="D321" s="20" t="s">
        <v>295</v>
      </c>
      <c r="E321" s="29"/>
      <c r="F321" s="34"/>
      <c r="G321" s="18"/>
      <c r="H321" s="18"/>
      <c r="I321" s="18">
        <v>10223</v>
      </c>
      <c r="J321" s="18">
        <v>10223</v>
      </c>
    </row>
    <row r="322" spans="1:10">
      <c r="A322" s="22" t="s">
        <v>156</v>
      </c>
      <c r="B322" s="20" t="s">
        <v>270</v>
      </c>
      <c r="C322" s="2" t="s">
        <v>150</v>
      </c>
      <c r="D322" s="20" t="s">
        <v>295</v>
      </c>
      <c r="E322" s="29">
        <v>880</v>
      </c>
      <c r="F322" s="34"/>
      <c r="G322" s="18"/>
      <c r="H322" s="18"/>
      <c r="I322" s="18">
        <v>10223</v>
      </c>
      <c r="J322" s="18">
        <v>10223</v>
      </c>
    </row>
    <row r="323" spans="1:10">
      <c r="A323" s="13" t="s">
        <v>159</v>
      </c>
      <c r="B323" s="20" t="s">
        <v>270</v>
      </c>
      <c r="C323" s="2" t="s">
        <v>160</v>
      </c>
      <c r="D323" s="20"/>
      <c r="E323" s="29"/>
      <c r="F323" s="34">
        <v>25856</v>
      </c>
      <c r="G323" s="18">
        <f>SUM(G324+G329)</f>
        <v>0</v>
      </c>
      <c r="H323" s="18">
        <f>SUM(H324+H329)</f>
        <v>0</v>
      </c>
      <c r="I323" s="18">
        <f>SUM(I324+I329)</f>
        <v>0</v>
      </c>
      <c r="J323" s="18">
        <v>25856</v>
      </c>
    </row>
    <row r="324" spans="1:10">
      <c r="A324" s="13" t="s">
        <v>17</v>
      </c>
      <c r="B324" s="20" t="s">
        <v>270</v>
      </c>
      <c r="C324" s="2" t="s">
        <v>160</v>
      </c>
      <c r="D324" s="20" t="s">
        <v>18</v>
      </c>
      <c r="E324" s="29"/>
      <c r="F324" s="34">
        <v>11752.3</v>
      </c>
      <c r="G324" s="18">
        <f>SUM(G325+G327)</f>
        <v>0</v>
      </c>
      <c r="H324" s="18">
        <f>SUM(H325+H327)</f>
        <v>0</v>
      </c>
      <c r="I324" s="18">
        <f>SUM(I325+I327)</f>
        <v>0</v>
      </c>
      <c r="J324" s="18">
        <v>11752.300000000001</v>
      </c>
    </row>
    <row r="325" spans="1:10" ht="30">
      <c r="A325" s="13" t="s">
        <v>296</v>
      </c>
      <c r="B325" s="20" t="s">
        <v>270</v>
      </c>
      <c r="C325" s="2" t="s">
        <v>160</v>
      </c>
      <c r="D325" s="20" t="s">
        <v>297</v>
      </c>
      <c r="E325" s="29"/>
      <c r="F325" s="34">
        <v>9898.6</v>
      </c>
      <c r="G325" s="18"/>
      <c r="H325" s="18"/>
      <c r="I325" s="18"/>
      <c r="J325" s="18">
        <v>9898.6</v>
      </c>
    </row>
    <row r="326" spans="1:10" ht="45">
      <c r="A326" s="21" t="s">
        <v>79</v>
      </c>
      <c r="B326" s="20" t="s">
        <v>270</v>
      </c>
      <c r="C326" s="2" t="s">
        <v>160</v>
      </c>
      <c r="D326" s="20" t="s">
        <v>297</v>
      </c>
      <c r="E326" s="29">
        <v>810</v>
      </c>
      <c r="F326" s="34">
        <v>9898.6</v>
      </c>
      <c r="G326" s="18"/>
      <c r="H326" s="18"/>
      <c r="I326" s="18"/>
      <c r="J326" s="18">
        <v>9898.6</v>
      </c>
    </row>
    <row r="327" spans="1:10" ht="60">
      <c r="A327" s="13" t="s">
        <v>298</v>
      </c>
      <c r="B327" s="20" t="s">
        <v>270</v>
      </c>
      <c r="C327" s="2" t="s">
        <v>160</v>
      </c>
      <c r="D327" s="20" t="s">
        <v>299</v>
      </c>
      <c r="E327" s="29"/>
      <c r="F327" s="34">
        <v>1853.7</v>
      </c>
      <c r="G327" s="18"/>
      <c r="H327" s="18"/>
      <c r="I327" s="18"/>
      <c r="J327" s="18">
        <v>1853.7</v>
      </c>
    </row>
    <row r="328" spans="1:10" ht="45">
      <c r="A328" s="21" t="s">
        <v>79</v>
      </c>
      <c r="B328" s="20" t="s">
        <v>270</v>
      </c>
      <c r="C328" s="2" t="s">
        <v>160</v>
      </c>
      <c r="D328" s="20" t="s">
        <v>299</v>
      </c>
      <c r="E328" s="29">
        <v>810</v>
      </c>
      <c r="F328" s="34">
        <v>1853.7</v>
      </c>
      <c r="G328" s="18"/>
      <c r="H328" s="18"/>
      <c r="I328" s="18"/>
      <c r="J328" s="18">
        <v>1853.7</v>
      </c>
    </row>
    <row r="329" spans="1:10">
      <c r="A329" s="21" t="s">
        <v>63</v>
      </c>
      <c r="B329" s="20" t="s">
        <v>270</v>
      </c>
      <c r="C329" s="2" t="s">
        <v>160</v>
      </c>
      <c r="D329" s="20" t="s">
        <v>65</v>
      </c>
      <c r="E329" s="29"/>
      <c r="F329" s="34">
        <v>14103.7</v>
      </c>
      <c r="G329" s="18"/>
      <c r="H329" s="18"/>
      <c r="I329" s="18"/>
      <c r="J329" s="18">
        <v>14103.7</v>
      </c>
    </row>
    <row r="330" spans="1:10" ht="60">
      <c r="A330" s="21" t="s">
        <v>300</v>
      </c>
      <c r="B330" s="20" t="s">
        <v>270</v>
      </c>
      <c r="C330" s="2" t="s">
        <v>160</v>
      </c>
      <c r="D330" s="20" t="s">
        <v>301</v>
      </c>
      <c r="E330" s="29"/>
      <c r="F330" s="34">
        <v>14103.7</v>
      </c>
      <c r="G330" s="18"/>
      <c r="H330" s="18"/>
      <c r="I330" s="18"/>
      <c r="J330" s="18">
        <v>14103.7</v>
      </c>
    </row>
    <row r="331" spans="1:10" ht="45">
      <c r="A331" s="21" t="s">
        <v>79</v>
      </c>
      <c r="B331" s="20" t="s">
        <v>270</v>
      </c>
      <c r="C331" s="2" t="s">
        <v>160</v>
      </c>
      <c r="D331" s="20" t="s">
        <v>301</v>
      </c>
      <c r="E331" s="29">
        <v>810</v>
      </c>
      <c r="F331" s="34">
        <v>14103.7</v>
      </c>
      <c r="G331" s="18"/>
      <c r="H331" s="18"/>
      <c r="I331" s="18"/>
      <c r="J331" s="18">
        <v>14103.7</v>
      </c>
    </row>
    <row r="332" spans="1:10">
      <c r="A332" s="13" t="s">
        <v>185</v>
      </c>
      <c r="B332" s="20" t="s">
        <v>270</v>
      </c>
      <c r="C332" s="2" t="s">
        <v>186</v>
      </c>
      <c r="D332" s="20"/>
      <c r="E332" s="29"/>
      <c r="F332" s="34">
        <v>240173.1</v>
      </c>
      <c r="G332" s="18">
        <f>SUM(G333+G347)</f>
        <v>349.9</v>
      </c>
      <c r="H332" s="18">
        <f>SUM(H333+H347)</f>
        <v>0</v>
      </c>
      <c r="I332" s="18">
        <f>SUM(I333+I347)</f>
        <v>0</v>
      </c>
      <c r="J332" s="18">
        <v>268823</v>
      </c>
    </row>
    <row r="333" spans="1:10">
      <c r="A333" s="13" t="s">
        <v>17</v>
      </c>
      <c r="B333" s="20" t="s">
        <v>270</v>
      </c>
      <c r="C333" s="2" t="s">
        <v>186</v>
      </c>
      <c r="D333" s="20" t="s">
        <v>18</v>
      </c>
      <c r="E333" s="29"/>
      <c r="F333" s="34">
        <v>176673.1</v>
      </c>
      <c r="G333" s="18">
        <f>SUM(G334++G336+G340+G343+G345)</f>
        <v>349.9</v>
      </c>
      <c r="H333" s="18">
        <f>SUM(H334++H336+H340+H343+H345)</f>
        <v>0</v>
      </c>
      <c r="I333" s="18">
        <f>SUM(I334++I336+I340+I343+I345)</f>
        <v>0</v>
      </c>
      <c r="J333" s="18">
        <v>205323</v>
      </c>
    </row>
    <row r="334" spans="1:10" ht="45">
      <c r="A334" s="13" t="s">
        <v>302</v>
      </c>
      <c r="B334" s="20" t="s">
        <v>270</v>
      </c>
      <c r="C334" s="2" t="s">
        <v>186</v>
      </c>
      <c r="D334" s="20" t="s">
        <v>303</v>
      </c>
      <c r="E334" s="29"/>
      <c r="F334" s="34">
        <v>39439.1</v>
      </c>
      <c r="G334" s="18"/>
      <c r="H334" s="18"/>
      <c r="I334" s="18"/>
      <c r="J334" s="18">
        <v>39439.1</v>
      </c>
    </row>
    <row r="335" spans="1:10" ht="45">
      <c r="A335" s="21" t="s">
        <v>79</v>
      </c>
      <c r="B335" s="20" t="s">
        <v>270</v>
      </c>
      <c r="C335" s="2" t="s">
        <v>186</v>
      </c>
      <c r="D335" s="20" t="s">
        <v>303</v>
      </c>
      <c r="E335" s="29">
        <v>810</v>
      </c>
      <c r="F335" s="34">
        <v>39439.1</v>
      </c>
      <c r="G335" s="18"/>
      <c r="H335" s="18"/>
      <c r="I335" s="18"/>
      <c r="J335" s="18">
        <v>39439.1</v>
      </c>
    </row>
    <row r="336" spans="1:10" ht="45">
      <c r="A336" s="35" t="s">
        <v>304</v>
      </c>
      <c r="B336" s="20" t="s">
        <v>270</v>
      </c>
      <c r="C336" s="2" t="s">
        <v>186</v>
      </c>
      <c r="D336" s="20" t="s">
        <v>305</v>
      </c>
      <c r="E336" s="29"/>
      <c r="F336" s="34">
        <v>54003</v>
      </c>
      <c r="G336" s="18"/>
      <c r="H336" s="18"/>
      <c r="I336" s="18"/>
      <c r="J336" s="18">
        <v>54003</v>
      </c>
    </row>
    <row r="337" spans="1:10" ht="45">
      <c r="A337" s="21" t="s">
        <v>79</v>
      </c>
      <c r="B337" s="20" t="s">
        <v>270</v>
      </c>
      <c r="C337" s="2" t="s">
        <v>186</v>
      </c>
      <c r="D337" s="20" t="s">
        <v>305</v>
      </c>
      <c r="E337" s="29">
        <v>810</v>
      </c>
      <c r="F337" s="34">
        <v>54003</v>
      </c>
      <c r="G337" s="18"/>
      <c r="H337" s="18"/>
      <c r="I337" s="18"/>
      <c r="J337" s="18">
        <v>54003</v>
      </c>
    </row>
    <row r="338" spans="1:10" ht="75">
      <c r="A338" s="21" t="s">
        <v>306</v>
      </c>
      <c r="B338" s="20" t="s">
        <v>270</v>
      </c>
      <c r="C338" s="2" t="s">
        <v>186</v>
      </c>
      <c r="D338" s="20" t="s">
        <v>307</v>
      </c>
      <c r="E338" s="29"/>
      <c r="F338" s="34"/>
      <c r="G338" s="18"/>
      <c r="H338" s="18"/>
      <c r="I338" s="18"/>
      <c r="J338" s="18">
        <v>40000</v>
      </c>
    </row>
    <row r="339" spans="1:10" ht="45">
      <c r="A339" s="21" t="s">
        <v>79</v>
      </c>
      <c r="B339" s="20" t="s">
        <v>270</v>
      </c>
      <c r="C339" s="2" t="s">
        <v>186</v>
      </c>
      <c r="D339" s="20" t="s">
        <v>307</v>
      </c>
      <c r="E339" s="29">
        <v>810</v>
      </c>
      <c r="F339" s="34"/>
      <c r="G339" s="18"/>
      <c r="H339" s="18"/>
      <c r="I339" s="18"/>
      <c r="J339" s="18">
        <v>40000</v>
      </c>
    </row>
    <row r="340" spans="1:10">
      <c r="A340" s="13" t="s">
        <v>60</v>
      </c>
      <c r="B340" s="20" t="s">
        <v>270</v>
      </c>
      <c r="C340" s="2" t="s">
        <v>186</v>
      </c>
      <c r="D340" s="20" t="s">
        <v>61</v>
      </c>
      <c r="E340" s="29"/>
      <c r="F340" s="34"/>
      <c r="G340" s="18">
        <v>349.9</v>
      </c>
      <c r="H340" s="18"/>
      <c r="I340" s="18"/>
      <c r="J340" s="18">
        <v>349.9</v>
      </c>
    </row>
    <row r="341" spans="1:10" ht="60">
      <c r="A341" s="13" t="s">
        <v>308</v>
      </c>
      <c r="B341" s="20" t="s">
        <v>270</v>
      </c>
      <c r="C341" s="2" t="s">
        <v>186</v>
      </c>
      <c r="D341" s="20" t="s">
        <v>309</v>
      </c>
      <c r="E341" s="2"/>
      <c r="F341" s="5"/>
      <c r="G341" s="18">
        <v>349.9</v>
      </c>
      <c r="H341" s="18"/>
      <c r="I341" s="18"/>
      <c r="J341" s="18">
        <v>349.9</v>
      </c>
    </row>
    <row r="342" spans="1:10" ht="45">
      <c r="A342" s="21" t="s">
        <v>79</v>
      </c>
      <c r="B342" s="20" t="s">
        <v>270</v>
      </c>
      <c r="C342" s="2" t="s">
        <v>186</v>
      </c>
      <c r="D342" s="20" t="s">
        <v>309</v>
      </c>
      <c r="E342" s="2" t="s">
        <v>310</v>
      </c>
      <c r="F342" s="5"/>
      <c r="G342" s="18">
        <v>349.9</v>
      </c>
      <c r="H342" s="18"/>
      <c r="I342" s="18"/>
      <c r="J342" s="18">
        <v>349.9</v>
      </c>
    </row>
    <row r="343" spans="1:10" ht="30">
      <c r="A343" s="23" t="s">
        <v>311</v>
      </c>
      <c r="B343" s="20" t="s">
        <v>270</v>
      </c>
      <c r="C343" s="2" t="s">
        <v>186</v>
      </c>
      <c r="D343" s="20" t="s">
        <v>312</v>
      </c>
      <c r="E343" s="29"/>
      <c r="F343" s="34">
        <v>54959</v>
      </c>
      <c r="G343" s="18"/>
      <c r="H343" s="18"/>
      <c r="I343" s="18"/>
      <c r="J343" s="18">
        <v>54959</v>
      </c>
    </row>
    <row r="344" spans="1:10" ht="30">
      <c r="A344" s="21" t="s">
        <v>27</v>
      </c>
      <c r="B344" s="20" t="s">
        <v>270</v>
      </c>
      <c r="C344" s="2" t="s">
        <v>186</v>
      </c>
      <c r="D344" s="20" t="s">
        <v>312</v>
      </c>
      <c r="E344" s="29">
        <v>244</v>
      </c>
      <c r="F344" s="34">
        <v>54959</v>
      </c>
      <c r="G344" s="18"/>
      <c r="H344" s="18"/>
      <c r="I344" s="18"/>
      <c r="J344" s="18">
        <v>54959</v>
      </c>
    </row>
    <row r="345" spans="1:10" ht="30">
      <c r="A345" s="13" t="s">
        <v>313</v>
      </c>
      <c r="B345" s="20" t="s">
        <v>270</v>
      </c>
      <c r="C345" s="2" t="s">
        <v>186</v>
      </c>
      <c r="D345" s="20" t="s">
        <v>314</v>
      </c>
      <c r="E345" s="29"/>
      <c r="F345" s="34">
        <v>28272</v>
      </c>
      <c r="G345" s="18"/>
      <c r="H345" s="18"/>
      <c r="I345" s="18"/>
      <c r="J345" s="18">
        <v>16572</v>
      </c>
    </row>
    <row r="346" spans="1:10" ht="30">
      <c r="A346" s="21" t="s">
        <v>27</v>
      </c>
      <c r="B346" s="20" t="s">
        <v>270</v>
      </c>
      <c r="C346" s="2" t="s">
        <v>186</v>
      </c>
      <c r="D346" s="20" t="s">
        <v>314</v>
      </c>
      <c r="E346" s="29">
        <v>244</v>
      </c>
      <c r="F346" s="34">
        <v>28272</v>
      </c>
      <c r="G346" s="18"/>
      <c r="H346" s="18"/>
      <c r="I346" s="18"/>
      <c r="J346" s="18">
        <v>16572</v>
      </c>
    </row>
    <row r="347" spans="1:10">
      <c r="A347" s="13" t="s">
        <v>85</v>
      </c>
      <c r="B347" s="20" t="s">
        <v>270</v>
      </c>
      <c r="C347" s="2" t="s">
        <v>186</v>
      </c>
      <c r="D347" s="20" t="s">
        <v>86</v>
      </c>
      <c r="E347" s="29"/>
      <c r="F347" s="34">
        <v>63500</v>
      </c>
      <c r="G347" s="18"/>
      <c r="H347" s="18"/>
      <c r="I347" s="18"/>
      <c r="J347" s="18">
        <v>63500</v>
      </c>
    </row>
    <row r="348" spans="1:10" ht="45">
      <c r="A348" s="13" t="s">
        <v>315</v>
      </c>
      <c r="B348" s="20" t="s">
        <v>270</v>
      </c>
      <c r="C348" s="2" t="s">
        <v>186</v>
      </c>
      <c r="D348" s="20" t="s">
        <v>316</v>
      </c>
      <c r="E348" s="29"/>
      <c r="F348" s="34">
        <v>63500</v>
      </c>
      <c r="G348" s="18"/>
      <c r="H348" s="18"/>
      <c r="I348" s="18"/>
      <c r="J348" s="18">
        <v>63500</v>
      </c>
    </row>
    <row r="349" spans="1:10" ht="30">
      <c r="A349" s="21" t="s">
        <v>27</v>
      </c>
      <c r="B349" s="20" t="s">
        <v>270</v>
      </c>
      <c r="C349" s="2" t="s">
        <v>186</v>
      </c>
      <c r="D349" s="20" t="s">
        <v>316</v>
      </c>
      <c r="E349" s="29">
        <v>244</v>
      </c>
      <c r="F349" s="34">
        <v>63500</v>
      </c>
      <c r="G349" s="18"/>
      <c r="H349" s="18"/>
      <c r="I349" s="18"/>
      <c r="J349" s="18">
        <v>63500</v>
      </c>
    </row>
    <row r="350" spans="1:10" ht="30">
      <c r="A350" s="13" t="s">
        <v>191</v>
      </c>
      <c r="B350" s="20" t="s">
        <v>270</v>
      </c>
      <c r="C350" s="2" t="s">
        <v>192</v>
      </c>
      <c r="D350" s="20"/>
      <c r="E350" s="29"/>
      <c r="F350" s="34">
        <v>28517.8</v>
      </c>
      <c r="G350" s="18"/>
      <c r="H350" s="18"/>
      <c r="I350" s="18"/>
      <c r="J350" s="18">
        <v>28517.8</v>
      </c>
    </row>
    <row r="351" spans="1:10">
      <c r="A351" s="13" t="s">
        <v>17</v>
      </c>
      <c r="B351" s="20" t="s">
        <v>270</v>
      </c>
      <c r="C351" s="2" t="s">
        <v>192</v>
      </c>
      <c r="D351" s="20" t="s">
        <v>18</v>
      </c>
      <c r="E351" s="29"/>
      <c r="F351" s="34">
        <v>28517.8</v>
      </c>
      <c r="G351" s="18"/>
      <c r="H351" s="18"/>
      <c r="I351" s="18"/>
      <c r="J351" s="18">
        <v>28517.8</v>
      </c>
    </row>
    <row r="352" spans="1:10" ht="45">
      <c r="A352" s="25" t="s">
        <v>55</v>
      </c>
      <c r="B352" s="20" t="s">
        <v>270</v>
      </c>
      <c r="C352" s="2" t="s">
        <v>192</v>
      </c>
      <c r="D352" s="20" t="s">
        <v>56</v>
      </c>
      <c r="E352" s="29"/>
      <c r="F352" s="34">
        <v>28517.8</v>
      </c>
      <c r="G352" s="18"/>
      <c r="H352" s="18"/>
      <c r="I352" s="18"/>
      <c r="J352" s="18">
        <v>28517.8</v>
      </c>
    </row>
    <row r="353" spans="1:10" ht="45">
      <c r="A353" s="21" t="s">
        <v>21</v>
      </c>
      <c r="B353" s="20" t="s">
        <v>270</v>
      </c>
      <c r="C353" s="2" t="s">
        <v>192</v>
      </c>
      <c r="D353" s="20" t="s">
        <v>56</v>
      </c>
      <c r="E353" s="29">
        <v>121</v>
      </c>
      <c r="F353" s="34">
        <v>26284.5</v>
      </c>
      <c r="G353" s="18"/>
      <c r="H353" s="18"/>
      <c r="I353" s="18"/>
      <c r="J353" s="18">
        <v>26284.5</v>
      </c>
    </row>
    <row r="354" spans="1:10" ht="45">
      <c r="A354" s="21" t="s">
        <v>26</v>
      </c>
      <c r="B354" s="20" t="s">
        <v>270</v>
      </c>
      <c r="C354" s="2" t="s">
        <v>192</v>
      </c>
      <c r="D354" s="20" t="s">
        <v>56</v>
      </c>
      <c r="E354" s="29">
        <v>122</v>
      </c>
      <c r="F354" s="34">
        <v>20</v>
      </c>
      <c r="G354" s="18"/>
      <c r="H354" s="18"/>
      <c r="I354" s="18"/>
      <c r="J354" s="18">
        <v>20</v>
      </c>
    </row>
    <row r="355" spans="1:10" ht="30">
      <c r="A355" s="21" t="s">
        <v>27</v>
      </c>
      <c r="B355" s="20" t="s">
        <v>270</v>
      </c>
      <c r="C355" s="2" t="s">
        <v>192</v>
      </c>
      <c r="D355" s="20" t="s">
        <v>56</v>
      </c>
      <c r="E355" s="29">
        <v>244</v>
      </c>
      <c r="F355" s="34">
        <v>2143.3000000000002</v>
      </c>
      <c r="G355" s="18"/>
      <c r="H355" s="18"/>
      <c r="I355" s="18"/>
      <c r="J355" s="18">
        <v>2143.3000000000002</v>
      </c>
    </row>
    <row r="356" spans="1:10" ht="30">
      <c r="A356" s="21" t="s">
        <v>28</v>
      </c>
      <c r="B356" s="20" t="s">
        <v>270</v>
      </c>
      <c r="C356" s="2" t="s">
        <v>192</v>
      </c>
      <c r="D356" s="20" t="s">
        <v>56</v>
      </c>
      <c r="E356" s="29">
        <v>851</v>
      </c>
      <c r="F356" s="34">
        <v>70</v>
      </c>
      <c r="G356" s="18"/>
      <c r="H356" s="18"/>
      <c r="I356" s="18"/>
      <c r="J356" s="18">
        <v>70</v>
      </c>
    </row>
    <row r="357" spans="1:10">
      <c r="A357" s="22" t="s">
        <v>42</v>
      </c>
      <c r="B357" s="2" t="s">
        <v>270</v>
      </c>
      <c r="C357" s="2" t="s">
        <v>43</v>
      </c>
      <c r="D357" s="29"/>
      <c r="E357" s="29"/>
      <c r="F357" s="34"/>
      <c r="G357" s="18"/>
      <c r="H357" s="18"/>
      <c r="I357" s="18">
        <v>17597.099999999999</v>
      </c>
      <c r="J357" s="18">
        <v>17597.099999999999</v>
      </c>
    </row>
    <row r="358" spans="1:10">
      <c r="A358" s="22" t="s">
        <v>42</v>
      </c>
      <c r="B358" s="2" t="s">
        <v>270</v>
      </c>
      <c r="C358" s="2" t="s">
        <v>45</v>
      </c>
      <c r="D358" s="2"/>
      <c r="E358" s="2"/>
      <c r="F358" s="34"/>
      <c r="G358" s="18"/>
      <c r="H358" s="18"/>
      <c r="I358" s="18">
        <v>17597.099999999999</v>
      </c>
      <c r="J358" s="18">
        <v>17597.099999999999</v>
      </c>
    </row>
    <row r="359" spans="1:10">
      <c r="A359" s="22" t="s">
        <v>44</v>
      </c>
      <c r="B359" s="2" t="s">
        <v>270</v>
      </c>
      <c r="C359" s="2" t="s">
        <v>45</v>
      </c>
      <c r="D359" s="2"/>
      <c r="E359" s="2"/>
      <c r="F359" s="34"/>
      <c r="G359" s="18"/>
      <c r="H359" s="18"/>
      <c r="I359" s="18">
        <v>17597.099999999999</v>
      </c>
      <c r="J359" s="18">
        <v>17597.099999999999</v>
      </c>
    </row>
    <row r="360" spans="1:10" ht="60">
      <c r="A360" s="22" t="s">
        <v>151</v>
      </c>
      <c r="B360" s="20" t="s">
        <v>270</v>
      </c>
      <c r="C360" s="2" t="s">
        <v>45</v>
      </c>
      <c r="D360" s="20" t="s">
        <v>152</v>
      </c>
      <c r="E360" s="2"/>
      <c r="F360" s="34"/>
      <c r="G360" s="18"/>
      <c r="H360" s="18"/>
      <c r="I360" s="18">
        <v>107597.1</v>
      </c>
      <c r="J360" s="18">
        <v>107597.1</v>
      </c>
    </row>
    <row r="361" spans="1:10" ht="45">
      <c r="A361" s="22" t="s">
        <v>294</v>
      </c>
      <c r="B361" s="2" t="s">
        <v>270</v>
      </c>
      <c r="C361" s="2" t="s">
        <v>45</v>
      </c>
      <c r="D361" s="20" t="s">
        <v>295</v>
      </c>
      <c r="E361" s="2"/>
      <c r="F361" s="34"/>
      <c r="G361" s="18"/>
      <c r="H361" s="18"/>
      <c r="I361" s="18">
        <v>17597.099999999999</v>
      </c>
      <c r="J361" s="18">
        <v>17597.099999999999</v>
      </c>
    </row>
    <row r="362" spans="1:10">
      <c r="A362" s="22" t="s">
        <v>156</v>
      </c>
      <c r="B362" s="2" t="s">
        <v>270</v>
      </c>
      <c r="C362" s="2" t="s">
        <v>45</v>
      </c>
      <c r="D362" s="20" t="s">
        <v>295</v>
      </c>
      <c r="E362" s="2" t="s">
        <v>157</v>
      </c>
      <c r="F362" s="34"/>
      <c r="G362" s="18"/>
      <c r="H362" s="18"/>
      <c r="I362" s="18">
        <v>17597.099999999999</v>
      </c>
      <c r="J362" s="18">
        <v>17597.099999999999</v>
      </c>
    </row>
    <row r="363" spans="1:10">
      <c r="A363" s="23" t="s">
        <v>243</v>
      </c>
      <c r="B363" s="20" t="s">
        <v>270</v>
      </c>
      <c r="C363" s="2" t="s">
        <v>244</v>
      </c>
      <c r="D363" s="20"/>
      <c r="E363" s="29"/>
      <c r="F363" s="34">
        <v>400</v>
      </c>
      <c r="G363" s="18"/>
      <c r="H363" s="18"/>
      <c r="I363" s="18"/>
      <c r="J363" s="18">
        <v>400</v>
      </c>
    </row>
    <row r="364" spans="1:10">
      <c r="A364" s="13" t="s">
        <v>251</v>
      </c>
      <c r="B364" s="20" t="s">
        <v>270</v>
      </c>
      <c r="C364" s="2" t="s">
        <v>252</v>
      </c>
      <c r="D364" s="20"/>
      <c r="E364" s="29"/>
      <c r="F364" s="34">
        <v>400</v>
      </c>
      <c r="G364" s="18"/>
      <c r="H364" s="18"/>
      <c r="I364" s="18"/>
      <c r="J364" s="18">
        <v>400</v>
      </c>
    </row>
    <row r="365" spans="1:10" ht="75">
      <c r="A365" s="13" t="s">
        <v>253</v>
      </c>
      <c r="B365" s="20" t="s">
        <v>270</v>
      </c>
      <c r="C365" s="2" t="s">
        <v>252</v>
      </c>
      <c r="D365" s="20" t="s">
        <v>254</v>
      </c>
      <c r="E365" s="29"/>
      <c r="F365" s="34">
        <v>400</v>
      </c>
      <c r="G365" s="18"/>
      <c r="H365" s="18"/>
      <c r="I365" s="18"/>
      <c r="J365" s="18">
        <v>400</v>
      </c>
    </row>
    <row r="366" spans="1:10" ht="45">
      <c r="A366" s="21" t="s">
        <v>79</v>
      </c>
      <c r="B366" s="20" t="s">
        <v>270</v>
      </c>
      <c r="C366" s="2" t="s">
        <v>252</v>
      </c>
      <c r="D366" s="20" t="s">
        <v>254</v>
      </c>
      <c r="E366" s="29">
        <v>810</v>
      </c>
      <c r="F366" s="34">
        <v>400</v>
      </c>
      <c r="G366" s="18"/>
      <c r="H366" s="18"/>
      <c r="I366" s="18"/>
      <c r="J366" s="18">
        <v>400</v>
      </c>
    </row>
    <row r="367" spans="1:10">
      <c r="A367" s="21"/>
      <c r="B367" s="20"/>
      <c r="C367" s="2" t="s">
        <v>50</v>
      </c>
      <c r="D367" s="20"/>
      <c r="E367" s="29"/>
      <c r="G367" s="18"/>
      <c r="H367" s="20"/>
      <c r="I367" s="18"/>
      <c r="J367" s="18"/>
    </row>
    <row r="368" spans="1:10" ht="29.25">
      <c r="A368" s="15" t="s">
        <v>317</v>
      </c>
      <c r="B368" s="16" t="s">
        <v>318</v>
      </c>
      <c r="C368" s="2" t="s">
        <v>50</v>
      </c>
      <c r="D368" s="16"/>
      <c r="E368" s="40"/>
      <c r="F368" s="17">
        <v>60776.6</v>
      </c>
      <c r="G368" s="18"/>
      <c r="H368" s="20"/>
      <c r="I368" s="18"/>
      <c r="J368" s="17">
        <v>61576.6</v>
      </c>
    </row>
    <row r="369" spans="1:10">
      <c r="A369" s="13" t="s">
        <v>13</v>
      </c>
      <c r="B369" s="20" t="s">
        <v>318</v>
      </c>
      <c r="C369" s="2" t="s">
        <v>14</v>
      </c>
      <c r="D369" s="16"/>
      <c r="E369" s="29"/>
      <c r="F369" s="18">
        <v>10</v>
      </c>
      <c r="G369" s="18"/>
      <c r="H369" s="18"/>
      <c r="I369" s="18"/>
      <c r="J369" s="18">
        <v>10</v>
      </c>
    </row>
    <row r="370" spans="1:10">
      <c r="A370" s="13" t="s">
        <v>34</v>
      </c>
      <c r="B370" s="20" t="s">
        <v>318</v>
      </c>
      <c r="C370" s="2" t="s">
        <v>35</v>
      </c>
      <c r="D370" s="20"/>
      <c r="E370" s="29"/>
      <c r="F370" s="18">
        <v>10</v>
      </c>
      <c r="G370" s="18"/>
      <c r="H370" s="18"/>
      <c r="I370" s="18"/>
      <c r="J370" s="18">
        <v>10</v>
      </c>
    </row>
    <row r="371" spans="1:10">
      <c r="A371" s="13" t="s">
        <v>17</v>
      </c>
      <c r="B371" s="20" t="s">
        <v>318</v>
      </c>
      <c r="C371" s="2" t="s">
        <v>35</v>
      </c>
      <c r="D371" s="20" t="s">
        <v>18</v>
      </c>
      <c r="E371" s="29"/>
      <c r="F371" s="18">
        <v>10</v>
      </c>
      <c r="G371" s="18"/>
      <c r="H371" s="18"/>
      <c r="I371" s="18"/>
      <c r="J371" s="18">
        <v>10</v>
      </c>
    </row>
    <row r="372" spans="1:10">
      <c r="A372" s="13" t="s">
        <v>82</v>
      </c>
      <c r="B372" s="20" t="s">
        <v>318</v>
      </c>
      <c r="C372" s="2" t="s">
        <v>35</v>
      </c>
      <c r="D372" s="20" t="s">
        <v>83</v>
      </c>
      <c r="E372" s="29"/>
      <c r="F372" s="18">
        <v>10</v>
      </c>
      <c r="G372" s="18"/>
      <c r="H372" s="18"/>
      <c r="I372" s="18"/>
      <c r="J372" s="18">
        <v>10</v>
      </c>
    </row>
    <row r="373" spans="1:10" ht="120">
      <c r="A373" s="28" t="s">
        <v>84</v>
      </c>
      <c r="B373" s="20" t="s">
        <v>318</v>
      </c>
      <c r="C373" s="2" t="s">
        <v>35</v>
      </c>
      <c r="D373" s="20" t="s">
        <v>83</v>
      </c>
      <c r="E373" s="29">
        <v>831</v>
      </c>
      <c r="F373" s="18">
        <v>10</v>
      </c>
      <c r="G373" s="18"/>
      <c r="H373" s="18"/>
      <c r="I373" s="18"/>
      <c r="J373" s="18">
        <v>10</v>
      </c>
    </row>
    <row r="374" spans="1:10" ht="30">
      <c r="A374" s="13" t="s">
        <v>319</v>
      </c>
      <c r="B374" s="20" t="s">
        <v>318</v>
      </c>
      <c r="C374" s="2" t="s">
        <v>320</v>
      </c>
      <c r="D374" s="20"/>
      <c r="E374" s="29"/>
      <c r="F374" s="18">
        <v>60766.6</v>
      </c>
      <c r="G374" s="18"/>
      <c r="H374" s="18"/>
      <c r="I374" s="18"/>
      <c r="J374" s="18">
        <v>61566.6</v>
      </c>
    </row>
    <row r="375" spans="1:10" ht="45">
      <c r="A375" s="26" t="s">
        <v>321</v>
      </c>
      <c r="B375" s="20" t="s">
        <v>318</v>
      </c>
      <c r="C375" s="2" t="s">
        <v>322</v>
      </c>
      <c r="D375" s="20"/>
      <c r="E375" s="29"/>
      <c r="F375" s="18">
        <v>60766.6</v>
      </c>
      <c r="G375" s="18"/>
      <c r="H375" s="18"/>
      <c r="I375" s="18"/>
      <c r="J375" s="18">
        <v>61566.6</v>
      </c>
    </row>
    <row r="376" spans="1:10">
      <c r="A376" s="13" t="s">
        <v>17</v>
      </c>
      <c r="B376" s="20" t="s">
        <v>318</v>
      </c>
      <c r="C376" s="2" t="s">
        <v>322</v>
      </c>
      <c r="D376" s="20" t="s">
        <v>18</v>
      </c>
      <c r="E376" s="29"/>
      <c r="F376" s="18">
        <v>42816.6</v>
      </c>
      <c r="G376" s="18"/>
      <c r="H376" s="18"/>
      <c r="I376" s="18"/>
      <c r="J376" s="18">
        <v>43616.6</v>
      </c>
    </row>
    <row r="377" spans="1:10" ht="30">
      <c r="A377" s="13" t="s">
        <v>323</v>
      </c>
      <c r="B377" s="20" t="s">
        <v>318</v>
      </c>
      <c r="C377" s="2" t="s">
        <v>322</v>
      </c>
      <c r="D377" s="31" t="s">
        <v>324</v>
      </c>
      <c r="E377" s="29"/>
      <c r="F377" s="18">
        <v>42816.6</v>
      </c>
      <c r="G377" s="18"/>
      <c r="H377" s="18"/>
      <c r="I377" s="18"/>
      <c r="J377" s="18">
        <v>43616.6</v>
      </c>
    </row>
    <row r="378" spans="1:10" ht="30">
      <c r="A378" s="21" t="s">
        <v>77</v>
      </c>
      <c r="B378" s="20" t="s">
        <v>318</v>
      </c>
      <c r="C378" s="2" t="s">
        <v>322</v>
      </c>
      <c r="D378" s="31" t="s">
        <v>324</v>
      </c>
      <c r="E378" s="29">
        <v>111</v>
      </c>
      <c r="F378" s="18">
        <v>38814</v>
      </c>
      <c r="G378" s="18"/>
      <c r="H378" s="18"/>
      <c r="I378" s="18"/>
      <c r="J378" s="18">
        <v>39614</v>
      </c>
    </row>
    <row r="379" spans="1:10" ht="30">
      <c r="A379" s="21" t="s">
        <v>78</v>
      </c>
      <c r="B379" s="20" t="s">
        <v>318</v>
      </c>
      <c r="C379" s="2" t="s">
        <v>322</v>
      </c>
      <c r="D379" s="31" t="s">
        <v>324</v>
      </c>
      <c r="E379" s="29">
        <v>112</v>
      </c>
      <c r="F379" s="18">
        <v>202</v>
      </c>
      <c r="G379" s="18"/>
      <c r="H379" s="18"/>
      <c r="I379" s="18"/>
      <c r="J379" s="18">
        <v>202</v>
      </c>
    </row>
    <row r="380" spans="1:10" ht="30">
      <c r="A380" s="21" t="s">
        <v>27</v>
      </c>
      <c r="B380" s="20" t="s">
        <v>318</v>
      </c>
      <c r="C380" s="2" t="s">
        <v>322</v>
      </c>
      <c r="D380" s="31" t="s">
        <v>324</v>
      </c>
      <c r="E380" s="29">
        <v>244</v>
      </c>
      <c r="F380" s="18">
        <v>3597.6</v>
      </c>
      <c r="G380" s="18"/>
      <c r="H380" s="18"/>
      <c r="I380" s="18"/>
      <c r="J380" s="18">
        <v>3597.6</v>
      </c>
    </row>
    <row r="381" spans="1:10" ht="30">
      <c r="A381" s="21" t="s">
        <v>28</v>
      </c>
      <c r="B381" s="20" t="s">
        <v>318</v>
      </c>
      <c r="C381" s="2" t="s">
        <v>322</v>
      </c>
      <c r="D381" s="31" t="s">
        <v>324</v>
      </c>
      <c r="E381" s="29">
        <v>851</v>
      </c>
      <c r="F381" s="18">
        <v>160</v>
      </c>
      <c r="G381" s="18"/>
      <c r="H381" s="18"/>
      <c r="I381" s="18"/>
      <c r="J381" s="18">
        <v>160</v>
      </c>
    </row>
    <row r="382" spans="1:10">
      <c r="A382" s="21" t="s">
        <v>57</v>
      </c>
      <c r="B382" s="20" t="s">
        <v>318</v>
      </c>
      <c r="C382" s="2" t="s">
        <v>322</v>
      </c>
      <c r="D382" s="31" t="s">
        <v>324</v>
      </c>
      <c r="E382" s="29">
        <v>852</v>
      </c>
      <c r="F382" s="18">
        <v>43</v>
      </c>
      <c r="G382" s="18"/>
      <c r="H382" s="18"/>
      <c r="I382" s="18"/>
      <c r="J382" s="18">
        <v>43</v>
      </c>
    </row>
    <row r="383" spans="1:10">
      <c r="A383" s="13" t="s">
        <v>85</v>
      </c>
      <c r="B383" s="20" t="s">
        <v>318</v>
      </c>
      <c r="C383" s="2" t="s">
        <v>322</v>
      </c>
      <c r="D383" s="31" t="s">
        <v>86</v>
      </c>
      <c r="E383" s="29"/>
      <c r="F383" s="18">
        <v>17950</v>
      </c>
      <c r="G383" s="18"/>
      <c r="H383" s="18"/>
      <c r="I383" s="18"/>
      <c r="J383" s="18">
        <v>17950</v>
      </c>
    </row>
    <row r="384" spans="1:10" ht="45">
      <c r="A384" s="13" t="s">
        <v>87</v>
      </c>
      <c r="B384" s="20" t="s">
        <v>318</v>
      </c>
      <c r="C384" s="2" t="s">
        <v>322</v>
      </c>
      <c r="D384" s="20" t="s">
        <v>88</v>
      </c>
      <c r="E384" s="29"/>
      <c r="F384" s="18">
        <v>14950</v>
      </c>
      <c r="G384" s="18"/>
      <c r="H384" s="18"/>
      <c r="I384" s="18"/>
      <c r="J384" s="18">
        <v>14950</v>
      </c>
    </row>
    <row r="385" spans="1:10" ht="30">
      <c r="A385" s="21" t="s">
        <v>27</v>
      </c>
      <c r="B385" s="20" t="s">
        <v>318</v>
      </c>
      <c r="C385" s="2" t="s">
        <v>322</v>
      </c>
      <c r="D385" s="20" t="s">
        <v>88</v>
      </c>
      <c r="E385" s="29">
        <v>244</v>
      </c>
      <c r="F385" s="18">
        <v>14950</v>
      </c>
      <c r="G385" s="18"/>
      <c r="H385" s="18"/>
      <c r="I385" s="18"/>
      <c r="J385" s="18">
        <v>14950</v>
      </c>
    </row>
    <row r="386" spans="1:10" ht="60">
      <c r="A386" s="23" t="s">
        <v>325</v>
      </c>
      <c r="B386" s="20" t="s">
        <v>318</v>
      </c>
      <c r="C386" s="2" t="s">
        <v>322</v>
      </c>
      <c r="D386" s="20" t="s">
        <v>326</v>
      </c>
      <c r="E386" s="29"/>
      <c r="F386" s="18">
        <v>3000</v>
      </c>
      <c r="G386" s="18"/>
      <c r="H386" s="18"/>
      <c r="I386" s="18"/>
      <c r="J386" s="18">
        <v>3000</v>
      </c>
    </row>
    <row r="387" spans="1:10" ht="30">
      <c r="A387" s="21" t="s">
        <v>77</v>
      </c>
      <c r="B387" s="20" t="s">
        <v>318</v>
      </c>
      <c r="C387" s="2" t="s">
        <v>322</v>
      </c>
      <c r="D387" s="20" t="s">
        <v>326</v>
      </c>
      <c r="E387" s="29">
        <v>111</v>
      </c>
      <c r="F387" s="18"/>
      <c r="G387" s="18">
        <v>781.2</v>
      </c>
      <c r="H387" s="18"/>
      <c r="I387" s="18"/>
      <c r="J387" s="18">
        <v>781.2</v>
      </c>
    </row>
    <row r="388" spans="1:10" ht="30">
      <c r="A388" s="21" t="s">
        <v>27</v>
      </c>
      <c r="B388" s="20" t="s">
        <v>318</v>
      </c>
      <c r="C388" s="2" t="s">
        <v>322</v>
      </c>
      <c r="D388" s="20" t="s">
        <v>326</v>
      </c>
      <c r="E388" s="29">
        <v>244</v>
      </c>
      <c r="F388" s="18">
        <v>3000</v>
      </c>
      <c r="G388" s="18">
        <v>-781.2</v>
      </c>
      <c r="H388" s="18"/>
      <c r="I388" s="18"/>
      <c r="J388" s="18">
        <v>2218.8000000000002</v>
      </c>
    </row>
    <row r="389" spans="1:10">
      <c r="A389" s="23"/>
      <c r="B389" s="36"/>
      <c r="C389" s="2" t="s">
        <v>50</v>
      </c>
      <c r="D389" s="36"/>
      <c r="E389" s="29"/>
      <c r="G389" s="18"/>
      <c r="H389" s="18"/>
      <c r="I389" s="18"/>
      <c r="J389" s="18"/>
    </row>
    <row r="390" spans="1:10" ht="29.25">
      <c r="A390" s="15" t="s">
        <v>327</v>
      </c>
      <c r="B390" s="16" t="s">
        <v>328</v>
      </c>
      <c r="C390" s="2" t="s">
        <v>50</v>
      </c>
      <c r="D390" s="16"/>
      <c r="E390" s="29"/>
      <c r="F390" s="17">
        <v>2227398.9</v>
      </c>
      <c r="G390" s="17">
        <f t="shared" ref="G390:I390" si="1">SUM(G391+G462)</f>
        <v>-4278</v>
      </c>
      <c r="H390" s="17">
        <f t="shared" si="1"/>
        <v>6924.5</v>
      </c>
      <c r="I390" s="17">
        <f t="shared" si="1"/>
        <v>29267.599999999999</v>
      </c>
      <c r="J390" s="17">
        <v>2259313.0000000005</v>
      </c>
    </row>
    <row r="391" spans="1:10">
      <c r="A391" s="13" t="s">
        <v>198</v>
      </c>
      <c r="B391" s="20" t="s">
        <v>328</v>
      </c>
      <c r="C391" s="2" t="s">
        <v>199</v>
      </c>
      <c r="D391" s="20"/>
      <c r="E391" s="29"/>
      <c r="F391" s="18">
        <v>2132730.5</v>
      </c>
      <c r="G391" s="18">
        <f>SUM(G392+G403+G423)</f>
        <v>-4278</v>
      </c>
      <c r="H391" s="18">
        <f>SUM(H392+H403+H423)</f>
        <v>6924.5</v>
      </c>
      <c r="I391" s="18">
        <f>SUM(I392+I403+I423)</f>
        <v>29070.799999999999</v>
      </c>
      <c r="J391" s="18">
        <v>2164447.8000000003</v>
      </c>
    </row>
    <row r="392" spans="1:10">
      <c r="A392" s="13" t="s">
        <v>329</v>
      </c>
      <c r="B392" s="20" t="s">
        <v>328</v>
      </c>
      <c r="C392" s="2" t="s">
        <v>201</v>
      </c>
      <c r="D392" s="20"/>
      <c r="E392" s="29"/>
      <c r="F392" s="18">
        <v>768923.8</v>
      </c>
      <c r="G392" s="18">
        <f>SUM(G393+G398)</f>
        <v>-4278</v>
      </c>
      <c r="H392" s="18">
        <f>SUM(H393+H398)</f>
        <v>0</v>
      </c>
      <c r="I392" s="18">
        <f>SUM(I393+I398)</f>
        <v>24774</v>
      </c>
      <c r="J392" s="18">
        <v>789419.8</v>
      </c>
    </row>
    <row r="393" spans="1:10">
      <c r="A393" s="13" t="s">
        <v>17</v>
      </c>
      <c r="B393" s="20" t="s">
        <v>328</v>
      </c>
      <c r="C393" s="2" t="s">
        <v>201</v>
      </c>
      <c r="D393" s="20" t="s">
        <v>18</v>
      </c>
      <c r="E393" s="29"/>
      <c r="F393" s="18">
        <v>453701.3</v>
      </c>
      <c r="G393" s="18">
        <f>SUM(G394+G396)</f>
        <v>-4278</v>
      </c>
      <c r="H393" s="18">
        <f>SUM(H394+H396)</f>
        <v>0</v>
      </c>
      <c r="I393" s="18">
        <f>SUM(I394+I396)</f>
        <v>0</v>
      </c>
      <c r="J393" s="18">
        <v>449423.3</v>
      </c>
    </row>
    <row r="394" spans="1:10">
      <c r="A394" s="1" t="s">
        <v>330</v>
      </c>
      <c r="B394" s="20" t="s">
        <v>328</v>
      </c>
      <c r="C394" s="2" t="s">
        <v>201</v>
      </c>
      <c r="D394" s="20" t="s">
        <v>331</v>
      </c>
      <c r="E394" s="29"/>
      <c r="F394" s="18">
        <v>436202.3</v>
      </c>
      <c r="G394" s="18"/>
      <c r="H394" s="18"/>
      <c r="I394" s="18"/>
      <c r="J394" s="18">
        <v>436202.3</v>
      </c>
    </row>
    <row r="395" spans="1:10" ht="60">
      <c r="A395" s="21" t="s">
        <v>234</v>
      </c>
      <c r="B395" s="20" t="s">
        <v>328</v>
      </c>
      <c r="C395" s="2" t="s">
        <v>201</v>
      </c>
      <c r="D395" s="20" t="s">
        <v>331</v>
      </c>
      <c r="E395" s="29">
        <v>621</v>
      </c>
      <c r="F395" s="18">
        <v>436202.3</v>
      </c>
      <c r="G395" s="18"/>
      <c r="H395" s="18"/>
      <c r="I395" s="18"/>
      <c r="J395" s="18">
        <v>436202.3</v>
      </c>
    </row>
    <row r="396" spans="1:10">
      <c r="A396" s="22" t="s">
        <v>332</v>
      </c>
      <c r="B396" s="20" t="s">
        <v>328</v>
      </c>
      <c r="C396" s="2" t="s">
        <v>201</v>
      </c>
      <c r="D396" s="20" t="s">
        <v>333</v>
      </c>
      <c r="E396" s="29"/>
      <c r="F396" s="18">
        <v>17499</v>
      </c>
      <c r="G396" s="18">
        <v>-4278</v>
      </c>
      <c r="H396" s="18"/>
      <c r="I396" s="18"/>
      <c r="J396" s="18">
        <v>13221</v>
      </c>
    </row>
    <row r="397" spans="1:10" ht="60">
      <c r="A397" s="21" t="s">
        <v>234</v>
      </c>
      <c r="B397" s="20" t="s">
        <v>328</v>
      </c>
      <c r="C397" s="2" t="s">
        <v>201</v>
      </c>
      <c r="D397" s="20" t="s">
        <v>333</v>
      </c>
      <c r="E397" s="29">
        <v>621</v>
      </c>
      <c r="F397" s="18">
        <v>17499</v>
      </c>
      <c r="G397" s="18">
        <v>-4278</v>
      </c>
      <c r="H397" s="18"/>
      <c r="I397" s="18"/>
      <c r="J397" s="18">
        <v>13221</v>
      </c>
    </row>
    <row r="398" spans="1:10">
      <c r="A398" s="21" t="s">
        <v>63</v>
      </c>
      <c r="B398" s="20" t="s">
        <v>328</v>
      </c>
      <c r="C398" s="2" t="s">
        <v>201</v>
      </c>
      <c r="D398" s="20" t="s">
        <v>65</v>
      </c>
      <c r="E398" s="2"/>
      <c r="F398" s="18">
        <v>315222.5</v>
      </c>
      <c r="G398" s="18">
        <f>SUM(G399+G401)</f>
        <v>0</v>
      </c>
      <c r="H398" s="18">
        <f>SUM(H399+H401)</f>
        <v>0</v>
      </c>
      <c r="I398" s="18">
        <f>SUM(I399+I401)</f>
        <v>24774</v>
      </c>
      <c r="J398" s="18">
        <v>339996.5</v>
      </c>
    </row>
    <row r="399" spans="1:10" ht="60">
      <c r="A399" s="22" t="s">
        <v>334</v>
      </c>
      <c r="B399" s="20" t="s">
        <v>328</v>
      </c>
      <c r="C399" s="2" t="s">
        <v>201</v>
      </c>
      <c r="D399" s="20" t="s">
        <v>335</v>
      </c>
      <c r="E399" s="29"/>
      <c r="F399" s="18">
        <v>292899.90000000002</v>
      </c>
      <c r="G399" s="18"/>
      <c r="H399" s="18"/>
      <c r="I399" s="18">
        <v>23019.599999999999</v>
      </c>
      <c r="J399" s="18">
        <v>315919.5</v>
      </c>
    </row>
    <row r="400" spans="1:10" ht="60">
      <c r="A400" s="22" t="s">
        <v>234</v>
      </c>
      <c r="B400" s="20" t="s">
        <v>328</v>
      </c>
      <c r="C400" s="2" t="s">
        <v>201</v>
      </c>
      <c r="D400" s="20" t="s">
        <v>336</v>
      </c>
      <c r="E400" s="29">
        <v>621</v>
      </c>
      <c r="F400" s="18">
        <v>292899.90000000002</v>
      </c>
      <c r="G400" s="18"/>
      <c r="H400" s="18"/>
      <c r="I400" s="18">
        <v>23019.599999999999</v>
      </c>
      <c r="J400" s="18">
        <v>315919.5</v>
      </c>
    </row>
    <row r="401" spans="1:10" ht="60">
      <c r="A401" s="21" t="s">
        <v>337</v>
      </c>
      <c r="B401" s="20" t="s">
        <v>328</v>
      </c>
      <c r="C401" s="2" t="s">
        <v>201</v>
      </c>
      <c r="D401" s="20" t="s">
        <v>338</v>
      </c>
      <c r="E401" s="29"/>
      <c r="F401" s="18">
        <v>22322.6</v>
      </c>
      <c r="G401" s="18"/>
      <c r="H401" s="18"/>
      <c r="I401" s="18">
        <v>1754.4</v>
      </c>
      <c r="J401" s="18">
        <v>24077</v>
      </c>
    </row>
    <row r="402" spans="1:10" ht="45">
      <c r="A402" s="21" t="s">
        <v>79</v>
      </c>
      <c r="B402" s="20" t="s">
        <v>328</v>
      </c>
      <c r="C402" s="2" t="s">
        <v>201</v>
      </c>
      <c r="D402" s="20" t="s">
        <v>338</v>
      </c>
      <c r="E402" s="29">
        <v>810</v>
      </c>
      <c r="F402" s="18">
        <v>22322.6</v>
      </c>
      <c r="G402" s="18"/>
      <c r="H402" s="18"/>
      <c r="I402" s="18">
        <v>1754.4</v>
      </c>
      <c r="J402" s="18">
        <v>24077</v>
      </c>
    </row>
    <row r="403" spans="1:10">
      <c r="A403" s="13" t="s">
        <v>339</v>
      </c>
      <c r="B403" s="20" t="s">
        <v>328</v>
      </c>
      <c r="C403" s="2" t="s">
        <v>340</v>
      </c>
      <c r="D403" s="20"/>
      <c r="E403" s="29"/>
      <c r="F403" s="18">
        <v>1194721.3</v>
      </c>
      <c r="G403" s="18">
        <f>SUM(G404+G411)</f>
        <v>0</v>
      </c>
      <c r="H403" s="18">
        <f>SUM(H404+H411)</f>
        <v>0</v>
      </c>
      <c r="I403" s="18">
        <f>SUM(I404+I411)</f>
        <v>4296.8</v>
      </c>
      <c r="J403" s="18">
        <v>1198304.7000000002</v>
      </c>
    </row>
    <row r="404" spans="1:10">
      <c r="A404" s="13" t="s">
        <v>17</v>
      </c>
      <c r="B404" s="20" t="s">
        <v>328</v>
      </c>
      <c r="C404" s="2" t="s">
        <v>340</v>
      </c>
      <c r="D404" s="20" t="s">
        <v>18</v>
      </c>
      <c r="E404" s="29"/>
      <c r="F404" s="18">
        <v>419586</v>
      </c>
      <c r="G404" s="18"/>
      <c r="H404" s="18"/>
      <c r="I404" s="18"/>
      <c r="J404" s="18">
        <v>418872.6</v>
      </c>
    </row>
    <row r="405" spans="1:10" ht="30">
      <c r="A405" s="13" t="s">
        <v>341</v>
      </c>
      <c r="B405" s="20" t="s">
        <v>328</v>
      </c>
      <c r="C405" s="2" t="s">
        <v>340</v>
      </c>
      <c r="D405" s="14" t="s">
        <v>342</v>
      </c>
      <c r="E405" s="29"/>
      <c r="F405" s="18">
        <v>267587.90000000002</v>
      </c>
      <c r="G405" s="18"/>
      <c r="H405" s="18"/>
      <c r="I405" s="18"/>
      <c r="J405" s="18">
        <v>267587.90000000002</v>
      </c>
    </row>
    <row r="406" spans="1:10" ht="60">
      <c r="A406" s="21" t="s">
        <v>112</v>
      </c>
      <c r="B406" s="20" t="s">
        <v>328</v>
      </c>
      <c r="C406" s="2" t="s">
        <v>340</v>
      </c>
      <c r="D406" s="14" t="s">
        <v>342</v>
      </c>
      <c r="E406" s="29">
        <v>611</v>
      </c>
      <c r="F406" s="18">
        <v>68607.899999999994</v>
      </c>
      <c r="G406" s="18"/>
      <c r="H406" s="18"/>
      <c r="I406" s="18"/>
      <c r="J406" s="18">
        <v>68607.899999999994</v>
      </c>
    </row>
    <row r="407" spans="1:10" ht="60">
      <c r="A407" s="21" t="s">
        <v>234</v>
      </c>
      <c r="B407" s="20" t="s">
        <v>328</v>
      </c>
      <c r="C407" s="2" t="s">
        <v>340</v>
      </c>
      <c r="D407" s="14" t="s">
        <v>342</v>
      </c>
      <c r="E407" s="29">
        <v>621</v>
      </c>
      <c r="F407" s="18">
        <v>198980</v>
      </c>
      <c r="G407" s="18"/>
      <c r="H407" s="18"/>
      <c r="I407" s="18"/>
      <c r="J407" s="18">
        <v>198980</v>
      </c>
    </row>
    <row r="408" spans="1:10">
      <c r="A408" s="13" t="s">
        <v>343</v>
      </c>
      <c r="B408" s="20" t="s">
        <v>328</v>
      </c>
      <c r="C408" s="2" t="s">
        <v>340</v>
      </c>
      <c r="D408" s="14" t="s">
        <v>344</v>
      </c>
      <c r="E408" s="29"/>
      <c r="F408" s="18">
        <v>151998.1</v>
      </c>
      <c r="G408" s="18"/>
      <c r="H408" s="18"/>
      <c r="I408" s="18"/>
      <c r="J408" s="18">
        <v>151284.70000000001</v>
      </c>
    </row>
    <row r="409" spans="1:10" ht="60">
      <c r="A409" s="21" t="s">
        <v>234</v>
      </c>
      <c r="B409" s="20" t="s">
        <v>328</v>
      </c>
      <c r="C409" s="2" t="s">
        <v>340</v>
      </c>
      <c r="D409" s="14" t="s">
        <v>344</v>
      </c>
      <c r="E409" s="29">
        <v>621</v>
      </c>
      <c r="F409" s="18">
        <v>146998.1</v>
      </c>
      <c r="G409" s="18"/>
      <c r="H409" s="18"/>
      <c r="I409" s="18"/>
      <c r="J409" s="18">
        <v>146284.70000000001</v>
      </c>
    </row>
    <row r="410" spans="1:10">
      <c r="A410" s="21" t="s">
        <v>239</v>
      </c>
      <c r="B410" s="20" t="s">
        <v>328</v>
      </c>
      <c r="C410" s="2" t="s">
        <v>340</v>
      </c>
      <c r="D410" s="14" t="s">
        <v>344</v>
      </c>
      <c r="E410" s="29">
        <v>622</v>
      </c>
      <c r="F410" s="18">
        <v>5000</v>
      </c>
      <c r="G410" s="18"/>
      <c r="H410" s="18"/>
      <c r="I410" s="18"/>
      <c r="J410" s="18">
        <v>5000</v>
      </c>
    </row>
    <row r="411" spans="1:10">
      <c r="A411" s="21" t="s">
        <v>63</v>
      </c>
      <c r="B411" s="20" t="s">
        <v>345</v>
      </c>
      <c r="C411" s="2" t="s">
        <v>340</v>
      </c>
      <c r="D411" s="20" t="s">
        <v>65</v>
      </c>
      <c r="E411" s="20"/>
      <c r="F411" s="18">
        <v>775135.3</v>
      </c>
      <c r="G411" s="18">
        <f>SUM(G412+G415+G417)</f>
        <v>0</v>
      </c>
      <c r="H411" s="18">
        <f>SUM(H412+H415+H417)</f>
        <v>0</v>
      </c>
      <c r="I411" s="18">
        <f>SUM(I412+I415+I417)</f>
        <v>4296.8</v>
      </c>
      <c r="J411" s="18">
        <v>779432.10000000009</v>
      </c>
    </row>
    <row r="412" spans="1:10" ht="105">
      <c r="A412" s="13" t="s">
        <v>346</v>
      </c>
      <c r="B412" s="20" t="s">
        <v>328</v>
      </c>
      <c r="C412" s="2" t="s">
        <v>340</v>
      </c>
      <c r="D412" s="20" t="s">
        <v>347</v>
      </c>
      <c r="E412" s="20"/>
      <c r="F412" s="18">
        <v>744288.5</v>
      </c>
      <c r="G412" s="18">
        <f>SUM(G413:G414)</f>
        <v>0</v>
      </c>
      <c r="H412" s="18">
        <f>SUM(H413:H414)</f>
        <v>0</v>
      </c>
      <c r="I412" s="18">
        <f>SUM(I413:I414)</f>
        <v>-2388.5</v>
      </c>
      <c r="J412" s="18">
        <v>741900</v>
      </c>
    </row>
    <row r="413" spans="1:10" ht="60">
      <c r="A413" s="22" t="s">
        <v>112</v>
      </c>
      <c r="B413" s="20" t="s">
        <v>328</v>
      </c>
      <c r="C413" s="2" t="s">
        <v>340</v>
      </c>
      <c r="D413" s="20" t="s">
        <v>347</v>
      </c>
      <c r="E413" s="29">
        <v>611</v>
      </c>
      <c r="F413" s="18">
        <v>248362.30000000002</v>
      </c>
      <c r="G413" s="18"/>
      <c r="H413" s="18"/>
      <c r="I413" s="18">
        <v>2370.8000000000002</v>
      </c>
      <c r="J413" s="18">
        <v>250733.1</v>
      </c>
    </row>
    <row r="414" spans="1:10" ht="60">
      <c r="A414" s="21" t="s">
        <v>234</v>
      </c>
      <c r="B414" s="20" t="s">
        <v>328</v>
      </c>
      <c r="C414" s="2" t="s">
        <v>340</v>
      </c>
      <c r="D414" s="20" t="s">
        <v>347</v>
      </c>
      <c r="E414" s="29">
        <v>621</v>
      </c>
      <c r="F414" s="18">
        <v>495926.2</v>
      </c>
      <c r="G414" s="18"/>
      <c r="H414" s="18"/>
      <c r="I414" s="18">
        <v>-4759.3</v>
      </c>
      <c r="J414" s="18">
        <v>491166.9</v>
      </c>
    </row>
    <row r="415" spans="1:10" ht="30">
      <c r="A415" s="13" t="s">
        <v>348</v>
      </c>
      <c r="B415" s="20" t="s">
        <v>328</v>
      </c>
      <c r="C415" s="2" t="s">
        <v>340</v>
      </c>
      <c r="D415" s="20" t="s">
        <v>349</v>
      </c>
      <c r="E415" s="29"/>
      <c r="F415" s="18">
        <v>3789</v>
      </c>
      <c r="G415" s="18"/>
      <c r="H415" s="18"/>
      <c r="I415" s="18">
        <v>4558.8</v>
      </c>
      <c r="J415" s="18">
        <v>8347.7999999999993</v>
      </c>
    </row>
    <row r="416" spans="1:10" ht="45">
      <c r="A416" s="21" t="s">
        <v>79</v>
      </c>
      <c r="B416" s="20" t="s">
        <v>328</v>
      </c>
      <c r="C416" s="2" t="s">
        <v>340</v>
      </c>
      <c r="D416" s="20" t="s">
        <v>349</v>
      </c>
      <c r="E416" s="29">
        <v>810</v>
      </c>
      <c r="F416" s="18">
        <v>3789</v>
      </c>
      <c r="G416" s="18"/>
      <c r="H416" s="18"/>
      <c r="I416" s="18">
        <v>4558.8</v>
      </c>
      <c r="J416" s="18">
        <v>8347.7999999999993</v>
      </c>
    </row>
    <row r="417" spans="1:10" ht="60">
      <c r="A417" s="22" t="s">
        <v>334</v>
      </c>
      <c r="B417" s="20" t="s">
        <v>328</v>
      </c>
      <c r="C417" s="2" t="s">
        <v>340</v>
      </c>
      <c r="D417" s="20" t="s">
        <v>335</v>
      </c>
      <c r="E417" s="29"/>
      <c r="F417" s="18">
        <v>27057.8</v>
      </c>
      <c r="G417" s="18"/>
      <c r="H417" s="18"/>
      <c r="I417" s="18">
        <v>2126.5</v>
      </c>
      <c r="J417" s="18">
        <v>29184.3</v>
      </c>
    </row>
    <row r="418" spans="1:10" ht="60">
      <c r="A418" s="22" t="s">
        <v>234</v>
      </c>
      <c r="B418" s="20" t="s">
        <v>328</v>
      </c>
      <c r="C418" s="2" t="s">
        <v>340</v>
      </c>
      <c r="D418" s="20" t="s">
        <v>335</v>
      </c>
      <c r="E418" s="29">
        <v>621</v>
      </c>
      <c r="F418" s="18">
        <v>27057.8</v>
      </c>
      <c r="G418" s="18"/>
      <c r="H418" s="18"/>
      <c r="I418" s="18">
        <v>2126.5</v>
      </c>
      <c r="J418" s="18">
        <v>29184.3</v>
      </c>
    </row>
    <row r="419" spans="1:10">
      <c r="A419" s="13" t="s">
        <v>204</v>
      </c>
      <c r="B419" s="20" t="s">
        <v>328</v>
      </c>
      <c r="C419" s="2" t="s">
        <v>205</v>
      </c>
      <c r="D419" s="20"/>
      <c r="E419" s="29"/>
      <c r="F419" s="18"/>
      <c r="G419" s="18"/>
      <c r="H419" s="18"/>
      <c r="I419" s="18"/>
      <c r="J419" s="18">
        <v>713.4</v>
      </c>
    </row>
    <row r="420" spans="1:10">
      <c r="A420" s="13" t="s">
        <v>17</v>
      </c>
      <c r="B420" s="20" t="s">
        <v>328</v>
      </c>
      <c r="C420" s="2" t="s">
        <v>205</v>
      </c>
      <c r="D420" s="20" t="s">
        <v>18</v>
      </c>
      <c r="E420" s="29"/>
      <c r="F420" s="18"/>
      <c r="G420" s="18"/>
      <c r="H420" s="18"/>
      <c r="I420" s="18"/>
      <c r="J420" s="18">
        <v>713.4</v>
      </c>
    </row>
    <row r="421" spans="1:10">
      <c r="A421" s="22" t="s">
        <v>350</v>
      </c>
      <c r="B421" s="20" t="s">
        <v>328</v>
      </c>
      <c r="C421" s="2" t="s">
        <v>205</v>
      </c>
      <c r="D421" s="20" t="s">
        <v>351</v>
      </c>
      <c r="E421" s="29"/>
      <c r="F421" s="18"/>
      <c r="G421" s="18"/>
      <c r="H421" s="18"/>
      <c r="I421" s="18"/>
      <c r="J421" s="18">
        <v>713.4</v>
      </c>
    </row>
    <row r="422" spans="1:10" ht="60">
      <c r="A422" s="21" t="s">
        <v>234</v>
      </c>
      <c r="B422" s="20" t="s">
        <v>328</v>
      </c>
      <c r="C422" s="2" t="s">
        <v>205</v>
      </c>
      <c r="D422" s="20" t="s">
        <v>351</v>
      </c>
      <c r="E422" s="29">
        <v>621</v>
      </c>
      <c r="F422" s="18"/>
      <c r="G422" s="18"/>
      <c r="H422" s="18"/>
      <c r="I422" s="18"/>
      <c r="J422" s="18">
        <v>713.4</v>
      </c>
    </row>
    <row r="423" spans="1:10">
      <c r="A423" s="13" t="s">
        <v>352</v>
      </c>
      <c r="B423" s="20" t="s">
        <v>328</v>
      </c>
      <c r="C423" s="2" t="s">
        <v>353</v>
      </c>
      <c r="D423" s="14"/>
      <c r="E423" s="29"/>
      <c r="F423" s="18">
        <v>169085.4</v>
      </c>
      <c r="G423" s="18">
        <f>SUM(G424+G438+G457)</f>
        <v>0</v>
      </c>
      <c r="H423" s="18">
        <f>SUM(H424+H438+H457)</f>
        <v>6924.5</v>
      </c>
      <c r="I423" s="18">
        <f>SUM(I424+I438+I457)</f>
        <v>0</v>
      </c>
      <c r="J423" s="18">
        <v>176009.9</v>
      </c>
    </row>
    <row r="424" spans="1:10">
      <c r="A424" s="13" t="s">
        <v>17</v>
      </c>
      <c r="B424" s="20" t="s">
        <v>328</v>
      </c>
      <c r="C424" s="2" t="s">
        <v>353</v>
      </c>
      <c r="D424" s="20" t="s">
        <v>18</v>
      </c>
      <c r="E424" s="29"/>
      <c r="F424" s="18">
        <v>61598.3</v>
      </c>
      <c r="G424" s="18"/>
      <c r="H424" s="18"/>
      <c r="I424" s="18"/>
      <c r="J424" s="18">
        <v>61598.3</v>
      </c>
    </row>
    <row r="425" spans="1:10" ht="45">
      <c r="A425" s="25" t="s">
        <v>55</v>
      </c>
      <c r="B425" s="20" t="s">
        <v>328</v>
      </c>
      <c r="C425" s="2" t="s">
        <v>353</v>
      </c>
      <c r="D425" s="20" t="s">
        <v>56</v>
      </c>
      <c r="E425" s="29"/>
      <c r="F425" s="18">
        <v>19159.599999999999</v>
      </c>
      <c r="G425" s="18"/>
      <c r="H425" s="18"/>
      <c r="I425" s="18"/>
      <c r="J425" s="18">
        <v>19159.599999999999</v>
      </c>
    </row>
    <row r="426" spans="1:10" ht="45">
      <c r="A426" s="21" t="s">
        <v>21</v>
      </c>
      <c r="B426" s="20" t="s">
        <v>328</v>
      </c>
      <c r="C426" s="2" t="s">
        <v>353</v>
      </c>
      <c r="D426" s="20" t="s">
        <v>56</v>
      </c>
      <c r="E426" s="29">
        <v>121</v>
      </c>
      <c r="F426" s="18">
        <v>17150.8</v>
      </c>
      <c r="G426" s="18"/>
      <c r="H426" s="18"/>
      <c r="I426" s="18"/>
      <c r="J426" s="18">
        <v>17150.8</v>
      </c>
    </row>
    <row r="427" spans="1:10" ht="45">
      <c r="A427" s="21" t="s">
        <v>26</v>
      </c>
      <c r="B427" s="20" t="s">
        <v>328</v>
      </c>
      <c r="C427" s="2" t="s">
        <v>353</v>
      </c>
      <c r="D427" s="20" t="s">
        <v>56</v>
      </c>
      <c r="E427" s="29">
        <v>122</v>
      </c>
      <c r="F427" s="18">
        <v>26.7</v>
      </c>
      <c r="G427" s="18"/>
      <c r="H427" s="18"/>
      <c r="I427" s="18"/>
      <c r="J427" s="18">
        <v>26.7</v>
      </c>
    </row>
    <row r="428" spans="1:10" ht="30">
      <c r="A428" s="21" t="s">
        <v>27</v>
      </c>
      <c r="B428" s="20" t="s">
        <v>328</v>
      </c>
      <c r="C428" s="2" t="s">
        <v>353</v>
      </c>
      <c r="D428" s="20" t="s">
        <v>56</v>
      </c>
      <c r="E428" s="29">
        <v>244</v>
      </c>
      <c r="F428" s="18">
        <v>1728.3</v>
      </c>
      <c r="G428" s="18"/>
      <c r="H428" s="18"/>
      <c r="I428" s="18"/>
      <c r="J428" s="18">
        <v>1728.3</v>
      </c>
    </row>
    <row r="429" spans="1:10" ht="30">
      <c r="A429" s="21" t="s">
        <v>28</v>
      </c>
      <c r="B429" s="20" t="s">
        <v>328</v>
      </c>
      <c r="C429" s="2" t="s">
        <v>353</v>
      </c>
      <c r="D429" s="20" t="s">
        <v>56</v>
      </c>
      <c r="E429" s="29">
        <v>851</v>
      </c>
      <c r="F429" s="18">
        <v>246.8</v>
      </c>
      <c r="G429" s="18"/>
      <c r="H429" s="18"/>
      <c r="I429" s="18"/>
      <c r="J429" s="18">
        <v>246.8</v>
      </c>
    </row>
    <row r="430" spans="1:10">
      <c r="A430" s="21" t="s">
        <v>195</v>
      </c>
      <c r="B430" s="20" t="s">
        <v>328</v>
      </c>
      <c r="C430" s="2" t="s">
        <v>353</v>
      </c>
      <c r="D430" s="20" t="s">
        <v>56</v>
      </c>
      <c r="E430" s="29">
        <v>852</v>
      </c>
      <c r="F430" s="18">
        <v>7</v>
      </c>
      <c r="G430" s="18"/>
      <c r="H430" s="18"/>
      <c r="I430" s="18"/>
      <c r="J430" s="18">
        <v>7</v>
      </c>
    </row>
    <row r="431" spans="1:10" ht="30">
      <c r="A431" s="22" t="s">
        <v>354</v>
      </c>
      <c r="B431" s="20" t="s">
        <v>328</v>
      </c>
      <c r="C431" s="2" t="s">
        <v>353</v>
      </c>
      <c r="D431" s="20" t="s">
        <v>355</v>
      </c>
      <c r="E431" s="29"/>
      <c r="F431" s="18">
        <v>42438.7</v>
      </c>
      <c r="G431" s="18"/>
      <c r="H431" s="18"/>
      <c r="I431" s="18"/>
      <c r="J431" s="18">
        <v>42438.7</v>
      </c>
    </row>
    <row r="432" spans="1:10" ht="30">
      <c r="A432" s="21" t="s">
        <v>77</v>
      </c>
      <c r="B432" s="20" t="s">
        <v>328</v>
      </c>
      <c r="C432" s="2" t="s">
        <v>353</v>
      </c>
      <c r="D432" s="20" t="s">
        <v>355</v>
      </c>
      <c r="E432" s="29">
        <v>111</v>
      </c>
      <c r="F432" s="18">
        <v>34706</v>
      </c>
      <c r="G432" s="18"/>
      <c r="H432" s="18"/>
      <c r="I432" s="18"/>
      <c r="J432" s="18">
        <v>34706</v>
      </c>
    </row>
    <row r="433" spans="1:10" ht="30">
      <c r="A433" s="21" t="s">
        <v>78</v>
      </c>
      <c r="B433" s="20" t="s">
        <v>328</v>
      </c>
      <c r="C433" s="2" t="s">
        <v>353</v>
      </c>
      <c r="D433" s="20" t="s">
        <v>355</v>
      </c>
      <c r="E433" s="29">
        <v>112</v>
      </c>
      <c r="F433" s="18">
        <v>7</v>
      </c>
      <c r="G433" s="18"/>
      <c r="H433" s="18"/>
      <c r="I433" s="18"/>
      <c r="J433" s="18">
        <v>7</v>
      </c>
    </row>
    <row r="434" spans="1:10" ht="30">
      <c r="A434" s="21" t="s">
        <v>27</v>
      </c>
      <c r="B434" s="20" t="s">
        <v>328</v>
      </c>
      <c r="C434" s="2" t="s">
        <v>353</v>
      </c>
      <c r="D434" s="20" t="s">
        <v>355</v>
      </c>
      <c r="E434" s="29">
        <v>244</v>
      </c>
      <c r="F434" s="18">
        <v>3283.2</v>
      </c>
      <c r="G434" s="18"/>
      <c r="H434" s="18"/>
      <c r="I434" s="18"/>
      <c r="J434" s="18">
        <v>3283.2</v>
      </c>
    </row>
    <row r="435" spans="1:10" ht="30">
      <c r="A435" s="21" t="s">
        <v>28</v>
      </c>
      <c r="B435" s="20" t="s">
        <v>328</v>
      </c>
      <c r="C435" s="2" t="s">
        <v>353</v>
      </c>
      <c r="D435" s="20" t="s">
        <v>355</v>
      </c>
      <c r="E435" s="29">
        <v>851</v>
      </c>
      <c r="F435" s="18">
        <v>6</v>
      </c>
      <c r="G435" s="18"/>
      <c r="H435" s="18"/>
      <c r="I435" s="18"/>
      <c r="J435" s="18">
        <v>6</v>
      </c>
    </row>
    <row r="436" spans="1:10">
      <c r="A436" s="21" t="s">
        <v>195</v>
      </c>
      <c r="B436" s="20" t="s">
        <v>328</v>
      </c>
      <c r="C436" s="2" t="s">
        <v>353</v>
      </c>
      <c r="D436" s="20" t="s">
        <v>355</v>
      </c>
      <c r="E436" s="29">
        <v>852</v>
      </c>
      <c r="F436" s="18">
        <v>5.3</v>
      </c>
      <c r="G436" s="18"/>
      <c r="H436" s="18"/>
      <c r="I436" s="18"/>
      <c r="J436" s="18">
        <v>5.3</v>
      </c>
    </row>
    <row r="437" spans="1:10" ht="60">
      <c r="A437" s="21" t="s">
        <v>112</v>
      </c>
      <c r="B437" s="20" t="s">
        <v>328</v>
      </c>
      <c r="C437" s="2" t="s">
        <v>353</v>
      </c>
      <c r="D437" s="20" t="s">
        <v>355</v>
      </c>
      <c r="E437" s="29">
        <v>611</v>
      </c>
      <c r="F437" s="18">
        <v>4431.2</v>
      </c>
      <c r="G437" s="18"/>
      <c r="H437" s="18"/>
      <c r="I437" s="18"/>
      <c r="J437" s="18">
        <v>4431.2</v>
      </c>
    </row>
    <row r="438" spans="1:10">
      <c r="A438" s="13" t="s">
        <v>85</v>
      </c>
      <c r="B438" s="20" t="s">
        <v>328</v>
      </c>
      <c r="C438" s="2" t="s">
        <v>353</v>
      </c>
      <c r="D438" s="20" t="s">
        <v>86</v>
      </c>
      <c r="E438" s="29"/>
      <c r="F438" s="18">
        <v>101630</v>
      </c>
      <c r="G438" s="18">
        <f t="shared" ref="G438:I438" si="2">SUM(G439+G441+G446+G449+G452+G454)</f>
        <v>0</v>
      </c>
      <c r="H438" s="18">
        <f t="shared" si="2"/>
        <v>6924.5</v>
      </c>
      <c r="I438" s="18">
        <f t="shared" si="2"/>
        <v>0</v>
      </c>
      <c r="J438" s="18">
        <v>108554.5</v>
      </c>
    </row>
    <row r="439" spans="1:10" ht="45">
      <c r="A439" s="13" t="s">
        <v>237</v>
      </c>
      <c r="B439" s="20" t="s">
        <v>328</v>
      </c>
      <c r="C439" s="2" t="s">
        <v>353</v>
      </c>
      <c r="D439" s="20" t="s">
        <v>238</v>
      </c>
      <c r="E439" s="29"/>
      <c r="F439" s="18">
        <v>5600</v>
      </c>
      <c r="G439" s="18"/>
      <c r="H439" s="18">
        <v>5424.5</v>
      </c>
      <c r="I439" s="18"/>
      <c r="J439" s="18">
        <v>11024.5</v>
      </c>
    </row>
    <row r="440" spans="1:10">
      <c r="A440" s="21" t="s">
        <v>239</v>
      </c>
      <c r="B440" s="20" t="s">
        <v>328</v>
      </c>
      <c r="C440" s="2" t="s">
        <v>353</v>
      </c>
      <c r="D440" s="20" t="s">
        <v>238</v>
      </c>
      <c r="E440" s="29">
        <v>622</v>
      </c>
      <c r="F440" s="18">
        <v>5600</v>
      </c>
      <c r="G440" s="18"/>
      <c r="H440" s="18">
        <v>5424.5</v>
      </c>
      <c r="I440" s="18"/>
      <c r="J440" s="18">
        <v>11024.5</v>
      </c>
    </row>
    <row r="441" spans="1:10" ht="45">
      <c r="A441" s="13" t="s">
        <v>356</v>
      </c>
      <c r="B441" s="20" t="s">
        <v>328</v>
      </c>
      <c r="C441" s="2" t="s">
        <v>353</v>
      </c>
      <c r="D441" s="20" t="s">
        <v>357</v>
      </c>
      <c r="E441" s="29"/>
      <c r="F441" s="18">
        <v>89000</v>
      </c>
      <c r="G441" s="18">
        <f>SUM(G442:G445)</f>
        <v>0</v>
      </c>
      <c r="H441" s="18">
        <f>SUM(H442:H445)</f>
        <v>400</v>
      </c>
      <c r="I441" s="18">
        <f>SUM(I442:I445)</f>
        <v>0</v>
      </c>
      <c r="J441" s="18">
        <v>89400</v>
      </c>
    </row>
    <row r="442" spans="1:10" ht="60">
      <c r="A442" s="21" t="s">
        <v>358</v>
      </c>
      <c r="B442" s="20" t="s">
        <v>328</v>
      </c>
      <c r="C442" s="2" t="s">
        <v>353</v>
      </c>
      <c r="D442" s="20" t="s">
        <v>357</v>
      </c>
      <c r="E442" s="29">
        <v>464</v>
      </c>
      <c r="F442" s="18">
        <v>36000</v>
      </c>
      <c r="G442" s="18">
        <v>-6000</v>
      </c>
      <c r="H442" s="18">
        <v>400</v>
      </c>
      <c r="I442" s="18"/>
      <c r="J442" s="18">
        <v>30400</v>
      </c>
    </row>
    <row r="443" spans="1:10" ht="60">
      <c r="A443" s="21" t="s">
        <v>359</v>
      </c>
      <c r="B443" s="20" t="s">
        <v>328</v>
      </c>
      <c r="C443" s="2" t="s">
        <v>353</v>
      </c>
      <c r="D443" s="20" t="s">
        <v>357</v>
      </c>
      <c r="E443" s="29">
        <v>465</v>
      </c>
      <c r="F443" s="18">
        <v>24000</v>
      </c>
      <c r="G443" s="18">
        <v>6000</v>
      </c>
      <c r="H443" s="18"/>
      <c r="I443" s="18"/>
      <c r="J443" s="18">
        <v>30000</v>
      </c>
    </row>
    <row r="444" spans="1:10">
      <c r="A444" s="21" t="s">
        <v>208</v>
      </c>
      <c r="B444" s="20" t="s">
        <v>328</v>
      </c>
      <c r="C444" s="2" t="s">
        <v>353</v>
      </c>
      <c r="D444" s="20" t="s">
        <v>357</v>
      </c>
      <c r="E444" s="29">
        <v>612</v>
      </c>
      <c r="F444" s="18">
        <v>2000</v>
      </c>
      <c r="G444" s="18"/>
      <c r="H444" s="18"/>
      <c r="I444" s="18"/>
      <c r="J444" s="18">
        <v>2000</v>
      </c>
    </row>
    <row r="445" spans="1:10">
      <c r="A445" s="21" t="s">
        <v>239</v>
      </c>
      <c r="B445" s="20" t="s">
        <v>328</v>
      </c>
      <c r="C445" s="2" t="s">
        <v>353</v>
      </c>
      <c r="D445" s="20" t="s">
        <v>357</v>
      </c>
      <c r="E445" s="29">
        <v>622</v>
      </c>
      <c r="F445" s="18">
        <v>27000</v>
      </c>
      <c r="G445" s="18"/>
      <c r="H445" s="18"/>
      <c r="I445" s="18"/>
      <c r="J445" s="18">
        <v>27000</v>
      </c>
    </row>
    <row r="446" spans="1:10" ht="45">
      <c r="A446" s="13" t="s">
        <v>143</v>
      </c>
      <c r="B446" s="20" t="s">
        <v>328</v>
      </c>
      <c r="C446" s="2" t="s">
        <v>353</v>
      </c>
      <c r="D446" s="20" t="s">
        <v>144</v>
      </c>
      <c r="E446" s="29"/>
      <c r="F446" s="18">
        <v>100</v>
      </c>
      <c r="G446" s="18"/>
      <c r="H446" s="18"/>
      <c r="I446" s="18"/>
      <c r="J446" s="18">
        <v>100</v>
      </c>
    </row>
    <row r="447" spans="1:10" ht="75">
      <c r="A447" s="22" t="s">
        <v>360</v>
      </c>
      <c r="B447" s="20" t="s">
        <v>328</v>
      </c>
      <c r="C447" s="2" t="s">
        <v>353</v>
      </c>
      <c r="D447" s="20" t="s">
        <v>361</v>
      </c>
      <c r="E447" s="29"/>
      <c r="F447" s="18">
        <v>100</v>
      </c>
      <c r="G447" s="18"/>
      <c r="H447" s="18"/>
      <c r="I447" s="18"/>
      <c r="J447" s="18">
        <v>100</v>
      </c>
    </row>
    <row r="448" spans="1:10" ht="45">
      <c r="A448" s="21" t="s">
        <v>79</v>
      </c>
      <c r="B448" s="20" t="s">
        <v>328</v>
      </c>
      <c r="C448" s="2" t="s">
        <v>353</v>
      </c>
      <c r="D448" s="20" t="s">
        <v>361</v>
      </c>
      <c r="E448" s="29">
        <v>810</v>
      </c>
      <c r="F448" s="18">
        <v>100</v>
      </c>
      <c r="G448" s="18"/>
      <c r="H448" s="18"/>
      <c r="I448" s="18"/>
      <c r="J448" s="18">
        <v>100</v>
      </c>
    </row>
    <row r="449" spans="1:10" ht="45">
      <c r="A449" s="13" t="s">
        <v>89</v>
      </c>
      <c r="B449" s="20" t="s">
        <v>328</v>
      </c>
      <c r="C449" s="2" t="s">
        <v>353</v>
      </c>
      <c r="D449" s="20" t="s">
        <v>90</v>
      </c>
      <c r="E449" s="29"/>
      <c r="F449" s="18">
        <v>430</v>
      </c>
      <c r="G449" s="18"/>
      <c r="H449" s="18"/>
      <c r="I449" s="18"/>
      <c r="J449" s="18">
        <v>430</v>
      </c>
    </row>
    <row r="450" spans="1:10">
      <c r="A450" s="21" t="s">
        <v>208</v>
      </c>
      <c r="B450" s="20" t="s">
        <v>328</v>
      </c>
      <c r="C450" s="2" t="s">
        <v>353</v>
      </c>
      <c r="D450" s="20" t="s">
        <v>90</v>
      </c>
      <c r="E450" s="29">
        <v>612</v>
      </c>
      <c r="F450" s="18">
        <v>53</v>
      </c>
      <c r="G450" s="18"/>
      <c r="H450" s="18"/>
      <c r="I450" s="18"/>
      <c r="J450" s="18">
        <v>52.9</v>
      </c>
    </row>
    <row r="451" spans="1:10">
      <c r="A451" s="21" t="s">
        <v>239</v>
      </c>
      <c r="B451" s="20" t="s">
        <v>328</v>
      </c>
      <c r="C451" s="2" t="s">
        <v>353</v>
      </c>
      <c r="D451" s="20" t="s">
        <v>90</v>
      </c>
      <c r="E451" s="29">
        <v>622</v>
      </c>
      <c r="F451" s="18">
        <v>377</v>
      </c>
      <c r="G451" s="18"/>
      <c r="H451" s="18"/>
      <c r="I451" s="18"/>
      <c r="J451" s="18">
        <v>377.1</v>
      </c>
    </row>
    <row r="452" spans="1:10" ht="30">
      <c r="A452" s="13" t="s">
        <v>362</v>
      </c>
      <c r="B452" s="20" t="s">
        <v>328</v>
      </c>
      <c r="C452" s="2" t="s">
        <v>353</v>
      </c>
      <c r="D452" s="20" t="s">
        <v>250</v>
      </c>
      <c r="E452" s="29"/>
      <c r="F452" s="18">
        <v>5000</v>
      </c>
      <c r="G452" s="18"/>
      <c r="H452" s="18"/>
      <c r="I452" s="18"/>
      <c r="J452" s="18">
        <v>5000</v>
      </c>
    </row>
    <row r="453" spans="1:10">
      <c r="A453" s="21" t="s">
        <v>239</v>
      </c>
      <c r="B453" s="20" t="s">
        <v>328</v>
      </c>
      <c r="C453" s="2" t="s">
        <v>353</v>
      </c>
      <c r="D453" s="20" t="s">
        <v>250</v>
      </c>
      <c r="E453" s="29">
        <v>622</v>
      </c>
      <c r="F453" s="18">
        <v>5000</v>
      </c>
      <c r="G453" s="18"/>
      <c r="H453" s="18"/>
      <c r="I453" s="18"/>
      <c r="J453" s="18">
        <v>5000</v>
      </c>
    </row>
    <row r="454" spans="1:10" ht="60">
      <c r="A454" s="13" t="s">
        <v>363</v>
      </c>
      <c r="B454" s="20" t="s">
        <v>328</v>
      </c>
      <c r="C454" s="2" t="s">
        <v>353</v>
      </c>
      <c r="D454" s="20" t="s">
        <v>123</v>
      </c>
      <c r="E454" s="29"/>
      <c r="F454" s="18">
        <v>1500</v>
      </c>
      <c r="G454" s="18"/>
      <c r="H454" s="18">
        <v>1100</v>
      </c>
      <c r="I454" s="18"/>
      <c r="J454" s="18">
        <v>2600</v>
      </c>
    </row>
    <row r="455" spans="1:10">
      <c r="A455" s="21" t="s">
        <v>208</v>
      </c>
      <c r="B455" s="20" t="s">
        <v>328</v>
      </c>
      <c r="C455" s="2" t="s">
        <v>353</v>
      </c>
      <c r="D455" s="20" t="s">
        <v>123</v>
      </c>
      <c r="E455" s="29">
        <v>612</v>
      </c>
      <c r="F455" s="18"/>
      <c r="G455" s="18"/>
      <c r="H455" s="18"/>
      <c r="I455" s="18"/>
      <c r="J455" s="18">
        <v>450</v>
      </c>
    </row>
    <row r="456" spans="1:10">
      <c r="A456" s="21" t="s">
        <v>239</v>
      </c>
      <c r="B456" s="20" t="s">
        <v>328</v>
      </c>
      <c r="C456" s="2" t="s">
        <v>353</v>
      </c>
      <c r="D456" s="20" t="s">
        <v>123</v>
      </c>
      <c r="E456" s="29">
        <v>622</v>
      </c>
      <c r="F456" s="18">
        <v>1500</v>
      </c>
      <c r="G456" s="18"/>
      <c r="H456" s="18">
        <v>1100</v>
      </c>
      <c r="I456" s="18"/>
      <c r="J456" s="18">
        <v>2150</v>
      </c>
    </row>
    <row r="457" spans="1:10">
      <c r="A457" s="21" t="s">
        <v>63</v>
      </c>
      <c r="B457" s="20" t="s">
        <v>328</v>
      </c>
      <c r="C457" s="2" t="s">
        <v>353</v>
      </c>
      <c r="D457" s="20" t="s">
        <v>65</v>
      </c>
      <c r="E457" s="29"/>
      <c r="F457" s="18">
        <v>5857.1</v>
      </c>
      <c r="G457" s="18"/>
      <c r="H457" s="18"/>
      <c r="I457" s="18"/>
      <c r="J457" s="18">
        <v>5857.1</v>
      </c>
    </row>
    <row r="458" spans="1:10" ht="30">
      <c r="A458" s="13" t="s">
        <v>364</v>
      </c>
      <c r="B458" s="20" t="s">
        <v>328</v>
      </c>
      <c r="C458" s="2" t="s">
        <v>353</v>
      </c>
      <c r="D458" s="20" t="s">
        <v>365</v>
      </c>
      <c r="E458" s="29"/>
      <c r="F458" s="18">
        <v>5857.1</v>
      </c>
      <c r="G458" s="18"/>
      <c r="H458" s="18"/>
      <c r="I458" s="18"/>
      <c r="J458" s="18">
        <v>5857.1</v>
      </c>
    </row>
    <row r="459" spans="1:10" ht="45">
      <c r="A459" s="21" t="s">
        <v>21</v>
      </c>
      <c r="B459" s="20" t="s">
        <v>328</v>
      </c>
      <c r="C459" s="2" t="s">
        <v>353</v>
      </c>
      <c r="D459" s="20" t="s">
        <v>365</v>
      </c>
      <c r="E459" s="29">
        <v>121</v>
      </c>
      <c r="F459" s="18">
        <v>5368.2</v>
      </c>
      <c r="G459" s="18"/>
      <c r="H459" s="18"/>
      <c r="I459" s="18"/>
      <c r="J459" s="18">
        <v>5368.2</v>
      </c>
    </row>
    <row r="460" spans="1:10" ht="45">
      <c r="A460" s="21" t="s">
        <v>26</v>
      </c>
      <c r="B460" s="20" t="s">
        <v>328</v>
      </c>
      <c r="C460" s="2" t="s">
        <v>353</v>
      </c>
      <c r="D460" s="20" t="s">
        <v>365</v>
      </c>
      <c r="E460" s="29">
        <v>122</v>
      </c>
      <c r="F460" s="18">
        <v>6</v>
      </c>
      <c r="G460" s="18"/>
      <c r="H460" s="18"/>
      <c r="I460" s="18"/>
      <c r="J460" s="18">
        <v>6</v>
      </c>
    </row>
    <row r="461" spans="1:10" ht="30">
      <c r="A461" s="21" t="s">
        <v>27</v>
      </c>
      <c r="B461" s="20" t="s">
        <v>328</v>
      </c>
      <c r="C461" s="2" t="s">
        <v>353</v>
      </c>
      <c r="D461" s="20" t="s">
        <v>365</v>
      </c>
      <c r="E461" s="29">
        <v>244</v>
      </c>
      <c r="F461" s="18">
        <v>482.9</v>
      </c>
      <c r="G461" s="18"/>
      <c r="H461" s="18"/>
      <c r="I461" s="18"/>
      <c r="J461" s="18">
        <v>482.9</v>
      </c>
    </row>
    <row r="462" spans="1:10">
      <c r="A462" s="13" t="s">
        <v>42</v>
      </c>
      <c r="B462" s="20" t="s">
        <v>328</v>
      </c>
      <c r="C462" s="2" t="s">
        <v>43</v>
      </c>
      <c r="D462" s="20"/>
      <c r="E462" s="29"/>
      <c r="F462" s="18">
        <v>94668.4</v>
      </c>
      <c r="G462" s="18">
        <f t="shared" ref="G462:I463" si="3">SUM(G463)</f>
        <v>0</v>
      </c>
      <c r="H462" s="18">
        <f t="shared" si="3"/>
        <v>0</v>
      </c>
      <c r="I462" s="18">
        <f t="shared" si="3"/>
        <v>196.8</v>
      </c>
      <c r="J462" s="18">
        <v>94865.200000000012</v>
      </c>
    </row>
    <row r="463" spans="1:10">
      <c r="A463" s="13" t="s">
        <v>366</v>
      </c>
      <c r="B463" s="20" t="s">
        <v>328</v>
      </c>
      <c r="C463" s="2" t="s">
        <v>367</v>
      </c>
      <c r="D463" s="20"/>
      <c r="E463" s="29"/>
      <c r="F463" s="18">
        <v>94668.4</v>
      </c>
      <c r="G463" s="18">
        <f t="shared" si="3"/>
        <v>0</v>
      </c>
      <c r="H463" s="18">
        <f t="shared" si="3"/>
        <v>0</v>
      </c>
      <c r="I463" s="18">
        <f t="shared" si="3"/>
        <v>196.8</v>
      </c>
      <c r="J463" s="18">
        <v>94865.200000000012</v>
      </c>
    </row>
    <row r="464" spans="1:10">
      <c r="A464" s="21" t="s">
        <v>63</v>
      </c>
      <c r="B464" s="20" t="s">
        <v>328</v>
      </c>
      <c r="C464" s="2" t="s">
        <v>367</v>
      </c>
      <c r="D464" s="20" t="s">
        <v>65</v>
      </c>
      <c r="E464" s="2"/>
      <c r="F464" s="18">
        <v>94668.400000000009</v>
      </c>
      <c r="G464" s="18">
        <f>SUM(G465+G467+G469+G471)</f>
        <v>0</v>
      </c>
      <c r="H464" s="18">
        <f>SUM(H465+H467+H469+H471)</f>
        <v>0</v>
      </c>
      <c r="I464" s="18">
        <f>SUM(I465+I467+I469+I471)</f>
        <v>196.8</v>
      </c>
      <c r="J464" s="18">
        <v>94865.200000000012</v>
      </c>
    </row>
    <row r="465" spans="1:10" ht="45">
      <c r="A465" s="21" t="s">
        <v>368</v>
      </c>
      <c r="B465" s="20" t="s">
        <v>328</v>
      </c>
      <c r="C465" s="2" t="s">
        <v>367</v>
      </c>
      <c r="D465" s="20" t="s">
        <v>369</v>
      </c>
      <c r="E465" s="29"/>
      <c r="F465" s="18">
        <v>50249.8</v>
      </c>
      <c r="G465" s="18"/>
      <c r="H465" s="18"/>
      <c r="I465" s="18"/>
      <c r="J465" s="18">
        <v>50249.8</v>
      </c>
    </row>
    <row r="466" spans="1:10">
      <c r="A466" s="21" t="s">
        <v>239</v>
      </c>
      <c r="B466" s="20" t="s">
        <v>328</v>
      </c>
      <c r="C466" s="2" t="s">
        <v>367</v>
      </c>
      <c r="D466" s="20" t="s">
        <v>369</v>
      </c>
      <c r="E466" s="29">
        <v>622</v>
      </c>
      <c r="F466" s="18">
        <v>50249.8</v>
      </c>
      <c r="G466" s="18"/>
      <c r="H466" s="18"/>
      <c r="I466" s="18"/>
      <c r="J466" s="18">
        <v>50249.8</v>
      </c>
    </row>
    <row r="467" spans="1:10" ht="45">
      <c r="A467" s="13" t="s">
        <v>370</v>
      </c>
      <c r="B467" s="20" t="s">
        <v>328</v>
      </c>
      <c r="C467" s="2" t="s">
        <v>367</v>
      </c>
      <c r="D467" s="20" t="s">
        <v>371</v>
      </c>
      <c r="E467" s="29"/>
      <c r="F467" s="18">
        <v>4606.3999999999996</v>
      </c>
      <c r="G467" s="18"/>
      <c r="H467" s="18"/>
      <c r="I467" s="18">
        <v>36.4</v>
      </c>
      <c r="J467" s="18">
        <v>4642.7999999999993</v>
      </c>
    </row>
    <row r="468" spans="1:10" ht="45">
      <c r="A468" s="21" t="s">
        <v>372</v>
      </c>
      <c r="B468" s="20" t="s">
        <v>328</v>
      </c>
      <c r="C468" s="2" t="s">
        <v>367</v>
      </c>
      <c r="D468" s="20" t="s">
        <v>371</v>
      </c>
      <c r="E468" s="29">
        <v>321</v>
      </c>
      <c r="F468" s="18">
        <v>4606.3999999999996</v>
      </c>
      <c r="G468" s="18"/>
      <c r="H468" s="18"/>
      <c r="I468" s="18">
        <v>36.4</v>
      </c>
      <c r="J468" s="18">
        <v>4642.7999999999993</v>
      </c>
    </row>
    <row r="469" spans="1:10" ht="45">
      <c r="A469" s="13" t="s">
        <v>373</v>
      </c>
      <c r="B469" s="20" t="s">
        <v>328</v>
      </c>
      <c r="C469" s="2" t="s">
        <v>367</v>
      </c>
      <c r="D469" s="20" t="s">
        <v>374</v>
      </c>
      <c r="E469" s="29"/>
      <c r="F469" s="18">
        <v>915.8</v>
      </c>
      <c r="G469" s="18"/>
      <c r="H469" s="18"/>
      <c r="I469" s="18">
        <v>-0.1</v>
      </c>
      <c r="J469" s="18">
        <v>915.69999999999993</v>
      </c>
    </row>
    <row r="470" spans="1:10" ht="45">
      <c r="A470" s="21" t="s">
        <v>372</v>
      </c>
      <c r="B470" s="20" t="s">
        <v>328</v>
      </c>
      <c r="C470" s="2" t="s">
        <v>367</v>
      </c>
      <c r="D470" s="20" t="s">
        <v>374</v>
      </c>
      <c r="E470" s="29">
        <v>321</v>
      </c>
      <c r="F470" s="18">
        <v>915.8</v>
      </c>
      <c r="G470" s="18"/>
      <c r="H470" s="18"/>
      <c r="I470" s="18">
        <v>-0.1</v>
      </c>
      <c r="J470" s="18">
        <v>915.69999999999993</v>
      </c>
    </row>
    <row r="471" spans="1:10" ht="45">
      <c r="A471" s="22" t="s">
        <v>375</v>
      </c>
      <c r="B471" s="20" t="s">
        <v>328</v>
      </c>
      <c r="C471" s="2" t="s">
        <v>367</v>
      </c>
      <c r="D471" s="20" t="s">
        <v>376</v>
      </c>
      <c r="E471" s="29"/>
      <c r="F471" s="18">
        <v>38896.400000000001</v>
      </c>
      <c r="G471" s="18"/>
      <c r="H471" s="18"/>
      <c r="I471" s="18">
        <v>160.5</v>
      </c>
      <c r="J471" s="18">
        <v>39056.9</v>
      </c>
    </row>
    <row r="472" spans="1:10" ht="45">
      <c r="A472" s="21" t="s">
        <v>372</v>
      </c>
      <c r="B472" s="20" t="s">
        <v>328</v>
      </c>
      <c r="C472" s="2" t="s">
        <v>367</v>
      </c>
      <c r="D472" s="20" t="s">
        <v>376</v>
      </c>
      <c r="E472" s="29">
        <v>321</v>
      </c>
      <c r="F472" s="18">
        <v>38896.400000000001</v>
      </c>
      <c r="G472" s="18"/>
      <c r="H472" s="18"/>
      <c r="I472" s="18">
        <v>160.5</v>
      </c>
      <c r="J472" s="18">
        <v>39056.9</v>
      </c>
    </row>
    <row r="473" spans="1:10">
      <c r="A473" s="13"/>
      <c r="B473" s="20"/>
      <c r="C473" s="2" t="s">
        <v>50</v>
      </c>
      <c r="D473" s="20"/>
      <c r="E473" s="29"/>
      <c r="G473" s="18"/>
      <c r="H473" s="18"/>
      <c r="I473" s="18"/>
      <c r="J473" s="18"/>
    </row>
    <row r="474" spans="1:10" ht="29.25">
      <c r="A474" s="15" t="s">
        <v>377</v>
      </c>
      <c r="B474" s="16" t="s">
        <v>378</v>
      </c>
      <c r="C474" s="2" t="s">
        <v>50</v>
      </c>
      <c r="D474" s="16"/>
      <c r="E474" s="29"/>
      <c r="F474" s="17">
        <v>248859.6</v>
      </c>
      <c r="G474" s="17">
        <f>SUM(G475+G480+G485)</f>
        <v>0</v>
      </c>
      <c r="H474" s="17">
        <f>SUM(H475+H480+H485)</f>
        <v>106.6</v>
      </c>
      <c r="I474" s="17">
        <f>SUM(I475+I480+I485)</f>
        <v>0</v>
      </c>
      <c r="J474" s="17">
        <v>247500.5</v>
      </c>
    </row>
    <row r="475" spans="1:10">
      <c r="A475" s="13" t="s">
        <v>99</v>
      </c>
      <c r="B475" s="20" t="s">
        <v>378</v>
      </c>
      <c r="C475" s="20" t="s">
        <v>100</v>
      </c>
      <c r="D475" s="20"/>
      <c r="E475" s="20"/>
      <c r="F475" s="18">
        <v>9000</v>
      </c>
      <c r="G475" s="18"/>
      <c r="H475" s="18"/>
      <c r="I475" s="18"/>
      <c r="J475" s="18">
        <v>9000</v>
      </c>
    </row>
    <row r="476" spans="1:10">
      <c r="A476" s="13" t="s">
        <v>138</v>
      </c>
      <c r="B476" s="20" t="s">
        <v>378</v>
      </c>
      <c r="C476" s="20" t="s">
        <v>139</v>
      </c>
      <c r="D476" s="20"/>
      <c r="E476" s="20"/>
      <c r="F476" s="18">
        <v>9000</v>
      </c>
      <c r="G476" s="18"/>
      <c r="H476" s="18"/>
      <c r="I476" s="18"/>
      <c r="J476" s="18">
        <v>9000</v>
      </c>
    </row>
    <row r="477" spans="1:10">
      <c r="A477" s="22" t="s">
        <v>85</v>
      </c>
      <c r="B477" s="20" t="s">
        <v>378</v>
      </c>
      <c r="C477" s="20" t="s">
        <v>139</v>
      </c>
      <c r="D477" s="20" t="s">
        <v>86</v>
      </c>
      <c r="E477" s="20"/>
      <c r="F477" s="18">
        <v>9000</v>
      </c>
      <c r="G477" s="18"/>
      <c r="H477" s="18"/>
      <c r="I477" s="18"/>
      <c r="J477" s="18">
        <v>9000</v>
      </c>
    </row>
    <row r="478" spans="1:10" ht="30">
      <c r="A478" s="22" t="s">
        <v>379</v>
      </c>
      <c r="B478" s="20" t="s">
        <v>378</v>
      </c>
      <c r="C478" s="20" t="s">
        <v>139</v>
      </c>
      <c r="D478" s="20" t="s">
        <v>380</v>
      </c>
      <c r="E478" s="20"/>
      <c r="F478" s="18">
        <v>9000</v>
      </c>
      <c r="G478" s="18"/>
      <c r="H478" s="18"/>
      <c r="I478" s="18"/>
      <c r="J478" s="18">
        <v>9000</v>
      </c>
    </row>
    <row r="479" spans="1:10">
      <c r="A479" s="21" t="s">
        <v>239</v>
      </c>
      <c r="B479" s="20" t="s">
        <v>378</v>
      </c>
      <c r="C479" s="20" t="s">
        <v>139</v>
      </c>
      <c r="D479" s="20" t="s">
        <v>380</v>
      </c>
      <c r="E479" s="20" t="s">
        <v>381</v>
      </c>
      <c r="F479" s="18">
        <v>9000</v>
      </c>
      <c r="G479" s="18"/>
      <c r="H479" s="18"/>
      <c r="I479" s="18"/>
      <c r="J479" s="18">
        <v>9000</v>
      </c>
    </row>
    <row r="480" spans="1:10">
      <c r="A480" s="13" t="s">
        <v>198</v>
      </c>
      <c r="B480" s="20" t="s">
        <v>378</v>
      </c>
      <c r="C480" s="2" t="s">
        <v>199</v>
      </c>
      <c r="D480" s="20"/>
      <c r="E480" s="20"/>
      <c r="F480" s="18">
        <v>61031.1</v>
      </c>
      <c r="G480" s="18"/>
      <c r="H480" s="18"/>
      <c r="I480" s="18"/>
      <c r="J480" s="18">
        <v>61031.1</v>
      </c>
    </row>
    <row r="481" spans="1:10">
      <c r="A481" s="13" t="s">
        <v>382</v>
      </c>
      <c r="B481" s="20" t="s">
        <v>378</v>
      </c>
      <c r="C481" s="2" t="s">
        <v>340</v>
      </c>
      <c r="D481" s="20"/>
      <c r="E481" s="20"/>
      <c r="F481" s="18">
        <v>61031.1</v>
      </c>
      <c r="G481" s="18"/>
      <c r="H481" s="18"/>
      <c r="I481" s="18"/>
      <c r="J481" s="18">
        <v>61031.1</v>
      </c>
    </row>
    <row r="482" spans="1:10">
      <c r="A482" s="13" t="s">
        <v>17</v>
      </c>
      <c r="B482" s="20" t="s">
        <v>378</v>
      </c>
      <c r="C482" s="2" t="s">
        <v>340</v>
      </c>
      <c r="D482" s="20" t="s">
        <v>18</v>
      </c>
      <c r="E482" s="20"/>
      <c r="F482" s="18">
        <v>61031.1</v>
      </c>
      <c r="G482" s="18"/>
      <c r="H482" s="18"/>
      <c r="I482" s="18"/>
      <c r="J482" s="18">
        <v>61031.1</v>
      </c>
    </row>
    <row r="483" spans="1:10">
      <c r="A483" s="13" t="s">
        <v>343</v>
      </c>
      <c r="B483" s="20" t="s">
        <v>378</v>
      </c>
      <c r="C483" s="2" t="s">
        <v>340</v>
      </c>
      <c r="D483" s="20" t="s">
        <v>344</v>
      </c>
      <c r="E483" s="20"/>
      <c r="F483" s="18">
        <v>61031.1</v>
      </c>
      <c r="G483" s="18"/>
      <c r="H483" s="18"/>
      <c r="I483" s="18"/>
      <c r="J483" s="18">
        <v>61031.1</v>
      </c>
    </row>
    <row r="484" spans="1:10" ht="60">
      <c r="A484" s="21" t="s">
        <v>112</v>
      </c>
      <c r="B484" s="20" t="s">
        <v>378</v>
      </c>
      <c r="C484" s="2" t="s">
        <v>340</v>
      </c>
      <c r="D484" s="20" t="s">
        <v>344</v>
      </c>
      <c r="E484" s="20">
        <v>611</v>
      </c>
      <c r="F484" s="18">
        <v>61031.1</v>
      </c>
      <c r="G484" s="18"/>
      <c r="H484" s="18"/>
      <c r="I484" s="18"/>
      <c r="J484" s="18">
        <v>61031.1</v>
      </c>
    </row>
    <row r="485" spans="1:10">
      <c r="A485" s="13" t="s">
        <v>383</v>
      </c>
      <c r="B485" s="20" t="s">
        <v>378</v>
      </c>
      <c r="C485" s="2" t="s">
        <v>384</v>
      </c>
      <c r="D485" s="14"/>
      <c r="E485" s="29"/>
      <c r="F485" s="18">
        <v>178828.5</v>
      </c>
      <c r="G485" s="18">
        <f>SUM(G486+G495)</f>
        <v>0</v>
      </c>
      <c r="H485" s="18">
        <f>SUM(H486+H495)</f>
        <v>106.6</v>
      </c>
      <c r="I485" s="18">
        <f>SUM(I486+I495)</f>
        <v>0</v>
      </c>
      <c r="J485" s="18">
        <v>177469.4</v>
      </c>
    </row>
    <row r="486" spans="1:10">
      <c r="A486" s="13" t="s">
        <v>385</v>
      </c>
      <c r="B486" s="20" t="s">
        <v>378</v>
      </c>
      <c r="C486" s="2" t="s">
        <v>386</v>
      </c>
      <c r="D486" s="20"/>
      <c r="E486" s="29"/>
      <c r="F486" s="18">
        <v>159201.20000000001</v>
      </c>
      <c r="G486" s="18"/>
      <c r="H486" s="18"/>
      <c r="I486" s="18"/>
      <c r="J486" s="18">
        <v>157735.5</v>
      </c>
    </row>
    <row r="487" spans="1:10">
      <c r="A487" s="13" t="s">
        <v>17</v>
      </c>
      <c r="B487" s="20" t="s">
        <v>378</v>
      </c>
      <c r="C487" s="2" t="s">
        <v>386</v>
      </c>
      <c r="D487" s="14" t="s">
        <v>18</v>
      </c>
      <c r="E487" s="29"/>
      <c r="F487" s="18">
        <v>159201.20000000001</v>
      </c>
      <c r="G487" s="18"/>
      <c r="H487" s="18"/>
      <c r="I487" s="18"/>
      <c r="J487" s="18">
        <v>157735.5</v>
      </c>
    </row>
    <row r="488" spans="1:10" ht="30">
      <c r="A488" s="13" t="s">
        <v>387</v>
      </c>
      <c r="B488" s="20" t="s">
        <v>378</v>
      </c>
      <c r="C488" s="2" t="s">
        <v>386</v>
      </c>
      <c r="D488" s="14" t="s">
        <v>388</v>
      </c>
      <c r="E488" s="29"/>
      <c r="F488" s="18">
        <v>126649.2</v>
      </c>
      <c r="G488" s="18"/>
      <c r="H488" s="18"/>
      <c r="I488" s="18"/>
      <c r="J488" s="18">
        <v>126234.2</v>
      </c>
    </row>
    <row r="489" spans="1:10" ht="60">
      <c r="A489" s="21" t="s">
        <v>112</v>
      </c>
      <c r="B489" s="20" t="s">
        <v>378</v>
      </c>
      <c r="C489" s="2" t="s">
        <v>386</v>
      </c>
      <c r="D489" s="14" t="s">
        <v>388</v>
      </c>
      <c r="E489" s="20">
        <v>611</v>
      </c>
      <c r="F489" s="18">
        <v>45663.1</v>
      </c>
      <c r="G489" s="18"/>
      <c r="H489" s="18"/>
      <c r="I489" s="18"/>
      <c r="J489" s="18">
        <v>44048.1</v>
      </c>
    </row>
    <row r="490" spans="1:10" ht="60">
      <c r="A490" s="21" t="s">
        <v>234</v>
      </c>
      <c r="B490" s="20" t="s">
        <v>378</v>
      </c>
      <c r="C490" s="2" t="s">
        <v>386</v>
      </c>
      <c r="D490" s="14" t="s">
        <v>388</v>
      </c>
      <c r="E490" s="20">
        <v>621</v>
      </c>
      <c r="F490" s="18">
        <v>78459.100000000006</v>
      </c>
      <c r="G490" s="18"/>
      <c r="H490" s="18"/>
      <c r="I490" s="18"/>
      <c r="J490" s="18">
        <v>78459.100000000006</v>
      </c>
    </row>
    <row r="491" spans="1:10">
      <c r="A491" s="21" t="s">
        <v>208</v>
      </c>
      <c r="B491" s="20" t="s">
        <v>378</v>
      </c>
      <c r="C491" s="2" t="s">
        <v>386</v>
      </c>
      <c r="D491" s="14" t="s">
        <v>388</v>
      </c>
      <c r="E491" s="20" t="s">
        <v>389</v>
      </c>
      <c r="F491" s="18">
        <v>2527</v>
      </c>
      <c r="G491" s="18"/>
      <c r="H491" s="18"/>
      <c r="I491" s="18"/>
      <c r="J491" s="18">
        <v>2527</v>
      </c>
    </row>
    <row r="492" spans="1:10">
      <c r="A492" s="21" t="s">
        <v>239</v>
      </c>
      <c r="B492" s="20" t="s">
        <v>378</v>
      </c>
      <c r="C492" s="2" t="s">
        <v>386</v>
      </c>
      <c r="D492" s="14" t="s">
        <v>388</v>
      </c>
      <c r="E492" s="20" t="s">
        <v>381</v>
      </c>
      <c r="F492" s="18"/>
      <c r="G492" s="18"/>
      <c r="H492" s="18"/>
      <c r="I492" s="18"/>
      <c r="J492" s="18">
        <v>1200</v>
      </c>
    </row>
    <row r="493" spans="1:10">
      <c r="A493" s="13" t="s">
        <v>390</v>
      </c>
      <c r="B493" s="20" t="s">
        <v>378</v>
      </c>
      <c r="C493" s="2" t="s">
        <v>386</v>
      </c>
      <c r="D493" s="20" t="s">
        <v>391</v>
      </c>
      <c r="E493" s="20"/>
      <c r="F493" s="18">
        <v>32552</v>
      </c>
      <c r="G493" s="18"/>
      <c r="H493" s="18"/>
      <c r="I493" s="18"/>
      <c r="J493" s="18">
        <v>31501.3</v>
      </c>
    </row>
    <row r="494" spans="1:10" ht="60">
      <c r="A494" s="21" t="s">
        <v>112</v>
      </c>
      <c r="B494" s="20" t="s">
        <v>378</v>
      </c>
      <c r="C494" s="2" t="s">
        <v>386</v>
      </c>
      <c r="D494" s="20" t="s">
        <v>391</v>
      </c>
      <c r="E494" s="20">
        <v>611</v>
      </c>
      <c r="F494" s="18">
        <v>32552</v>
      </c>
      <c r="G494" s="18"/>
      <c r="H494" s="18"/>
      <c r="I494" s="18"/>
      <c r="J494" s="18">
        <v>31501.3</v>
      </c>
    </row>
    <row r="495" spans="1:10">
      <c r="A495" s="13" t="s">
        <v>392</v>
      </c>
      <c r="B495" s="20" t="s">
        <v>378</v>
      </c>
      <c r="C495" s="2" t="s">
        <v>393</v>
      </c>
      <c r="D495" s="20"/>
      <c r="E495" s="20"/>
      <c r="F495" s="18">
        <v>19627.3</v>
      </c>
      <c r="G495" s="18">
        <f>SUM(G496+G508)</f>
        <v>0</v>
      </c>
      <c r="H495" s="18">
        <f>SUM(H496+H508)</f>
        <v>106.6</v>
      </c>
      <c r="I495" s="18">
        <f>SUM(I496+I508)</f>
        <v>0</v>
      </c>
      <c r="J495" s="18">
        <v>19733.900000000001</v>
      </c>
    </row>
    <row r="496" spans="1:10">
      <c r="A496" s="13" t="s">
        <v>17</v>
      </c>
      <c r="B496" s="20" t="s">
        <v>378</v>
      </c>
      <c r="C496" s="2" t="s">
        <v>393</v>
      </c>
      <c r="D496" s="20" t="s">
        <v>18</v>
      </c>
      <c r="E496" s="20"/>
      <c r="F496" s="18">
        <v>12056.3</v>
      </c>
      <c r="G496" s="18"/>
      <c r="H496" s="18"/>
      <c r="I496" s="18"/>
      <c r="J496" s="18">
        <v>12056.3</v>
      </c>
    </row>
    <row r="497" spans="1:10" ht="45">
      <c r="A497" s="25" t="s">
        <v>55</v>
      </c>
      <c r="B497" s="20" t="s">
        <v>378</v>
      </c>
      <c r="C497" s="2" t="s">
        <v>393</v>
      </c>
      <c r="D497" s="20" t="s">
        <v>56</v>
      </c>
      <c r="E497" s="20"/>
      <c r="F497" s="18">
        <v>6208.4</v>
      </c>
      <c r="G497" s="18"/>
      <c r="H497" s="18"/>
      <c r="I497" s="18"/>
      <c r="J497" s="18">
        <v>6208.4</v>
      </c>
    </row>
    <row r="498" spans="1:10" ht="45">
      <c r="A498" s="21" t="s">
        <v>21</v>
      </c>
      <c r="B498" s="20" t="s">
        <v>378</v>
      </c>
      <c r="C498" s="2" t="s">
        <v>393</v>
      </c>
      <c r="D498" s="20" t="s">
        <v>56</v>
      </c>
      <c r="E498" s="20">
        <v>121</v>
      </c>
      <c r="F498" s="18">
        <v>5352.4</v>
      </c>
      <c r="G498" s="18"/>
      <c r="H498" s="18"/>
      <c r="I498" s="18"/>
      <c r="J498" s="18">
        <v>5352.4</v>
      </c>
    </row>
    <row r="499" spans="1:10" ht="45">
      <c r="A499" s="21" t="s">
        <v>26</v>
      </c>
      <c r="B499" s="20" t="s">
        <v>378</v>
      </c>
      <c r="C499" s="2" t="s">
        <v>393</v>
      </c>
      <c r="D499" s="20" t="s">
        <v>56</v>
      </c>
      <c r="E499" s="20" t="s">
        <v>394</v>
      </c>
      <c r="F499" s="18">
        <v>6.3</v>
      </c>
      <c r="G499" s="18"/>
      <c r="H499" s="18"/>
      <c r="I499" s="18"/>
      <c r="J499" s="18">
        <v>6.3</v>
      </c>
    </row>
    <row r="500" spans="1:10" ht="30">
      <c r="A500" s="21" t="s">
        <v>27</v>
      </c>
      <c r="B500" s="20" t="s">
        <v>378</v>
      </c>
      <c r="C500" s="2" t="s">
        <v>393</v>
      </c>
      <c r="D500" s="20" t="s">
        <v>56</v>
      </c>
      <c r="E500" s="20">
        <v>244</v>
      </c>
      <c r="F500" s="18">
        <v>332.7</v>
      </c>
      <c r="G500" s="18"/>
      <c r="H500" s="18"/>
      <c r="I500" s="18"/>
      <c r="J500" s="18">
        <v>332.7</v>
      </c>
    </row>
    <row r="501" spans="1:10" ht="45">
      <c r="A501" s="21" t="s">
        <v>372</v>
      </c>
      <c r="B501" s="20" t="s">
        <v>378</v>
      </c>
      <c r="C501" s="2" t="s">
        <v>393</v>
      </c>
      <c r="D501" s="20" t="s">
        <v>56</v>
      </c>
      <c r="E501" s="20">
        <v>321</v>
      </c>
      <c r="F501" s="18">
        <v>216</v>
      </c>
      <c r="G501" s="18"/>
      <c r="H501" s="18"/>
      <c r="I501" s="18"/>
      <c r="J501" s="18">
        <v>216</v>
      </c>
    </row>
    <row r="502" spans="1:10">
      <c r="A502" s="21" t="s">
        <v>227</v>
      </c>
      <c r="B502" s="20" t="s">
        <v>378</v>
      </c>
      <c r="C502" s="2" t="s">
        <v>393</v>
      </c>
      <c r="D502" s="20" t="s">
        <v>56</v>
      </c>
      <c r="E502" s="20">
        <v>350</v>
      </c>
      <c r="F502" s="18">
        <v>300</v>
      </c>
      <c r="G502" s="18"/>
      <c r="H502" s="18"/>
      <c r="I502" s="18"/>
      <c r="J502" s="18">
        <v>300</v>
      </c>
    </row>
    <row r="503" spans="1:10" ht="30">
      <c r="A503" s="21" t="s">
        <v>28</v>
      </c>
      <c r="B503" s="20" t="s">
        <v>378</v>
      </c>
      <c r="C503" s="2" t="s">
        <v>393</v>
      </c>
      <c r="D503" s="20" t="s">
        <v>56</v>
      </c>
      <c r="E503" s="20">
        <v>851</v>
      </c>
      <c r="F503" s="18">
        <v>1</v>
      </c>
      <c r="G503" s="18"/>
      <c r="H503" s="18"/>
      <c r="I503" s="18"/>
      <c r="J503" s="18">
        <v>1</v>
      </c>
    </row>
    <row r="504" spans="1:10">
      <c r="A504" s="13" t="s">
        <v>395</v>
      </c>
      <c r="B504" s="20" t="s">
        <v>378</v>
      </c>
      <c r="C504" s="2" t="s">
        <v>393</v>
      </c>
      <c r="D504" s="20" t="s">
        <v>396</v>
      </c>
      <c r="E504" s="20"/>
      <c r="F504" s="18">
        <v>441</v>
      </c>
      <c r="G504" s="18"/>
      <c r="H504" s="18"/>
      <c r="I504" s="18"/>
      <c r="J504" s="18">
        <v>441</v>
      </c>
    </row>
    <row r="505" spans="1:10" ht="30">
      <c r="A505" s="21" t="s">
        <v>27</v>
      </c>
      <c r="B505" s="20" t="s">
        <v>378</v>
      </c>
      <c r="C505" s="2" t="s">
        <v>393</v>
      </c>
      <c r="D505" s="20" t="s">
        <v>396</v>
      </c>
      <c r="E505" s="20">
        <v>244</v>
      </c>
      <c r="F505" s="18">
        <v>441</v>
      </c>
      <c r="G505" s="18"/>
      <c r="H505" s="18"/>
      <c r="I505" s="18"/>
      <c r="J505" s="18">
        <v>441</v>
      </c>
    </row>
    <row r="506" spans="1:10" ht="30">
      <c r="A506" s="22" t="s">
        <v>354</v>
      </c>
      <c r="B506" s="20" t="s">
        <v>378</v>
      </c>
      <c r="C506" s="2" t="s">
        <v>393</v>
      </c>
      <c r="D506" s="20" t="s">
        <v>355</v>
      </c>
      <c r="E506" s="29"/>
      <c r="F506" s="18">
        <v>5406.9</v>
      </c>
      <c r="G506" s="18"/>
      <c r="H506" s="18"/>
      <c r="I506" s="18"/>
      <c r="J506" s="18">
        <v>5406.9</v>
      </c>
    </row>
    <row r="507" spans="1:10" ht="60">
      <c r="A507" s="21" t="s">
        <v>112</v>
      </c>
      <c r="B507" s="20" t="s">
        <v>378</v>
      </c>
      <c r="C507" s="2" t="s">
        <v>393</v>
      </c>
      <c r="D507" s="20" t="s">
        <v>355</v>
      </c>
      <c r="E507" s="29">
        <v>611</v>
      </c>
      <c r="F507" s="18">
        <v>5406.9</v>
      </c>
      <c r="G507" s="18"/>
      <c r="H507" s="18"/>
      <c r="I507" s="18"/>
      <c r="J507" s="18">
        <v>5406.9</v>
      </c>
    </row>
    <row r="508" spans="1:10">
      <c r="A508" s="13" t="s">
        <v>85</v>
      </c>
      <c r="B508" s="20" t="s">
        <v>378</v>
      </c>
      <c r="C508" s="2" t="s">
        <v>393</v>
      </c>
      <c r="D508" s="20" t="s">
        <v>86</v>
      </c>
      <c r="E508" s="29"/>
      <c r="F508" s="18">
        <v>7571</v>
      </c>
      <c r="G508" s="18">
        <f>SUM(G509+G513)</f>
        <v>0</v>
      </c>
      <c r="H508" s="18">
        <f>SUM(H509+H513)</f>
        <v>106.6</v>
      </c>
      <c r="I508" s="18">
        <f>SUM(I509+I513)</f>
        <v>0</v>
      </c>
      <c r="J508" s="18">
        <v>7677.6</v>
      </c>
    </row>
    <row r="509" spans="1:10" ht="30">
      <c r="A509" s="13" t="s">
        <v>249</v>
      </c>
      <c r="B509" s="20" t="s">
        <v>378</v>
      </c>
      <c r="C509" s="2" t="s">
        <v>393</v>
      </c>
      <c r="D509" s="20" t="s">
        <v>250</v>
      </c>
      <c r="E509" s="29"/>
      <c r="F509" s="18">
        <v>6071</v>
      </c>
      <c r="G509" s="18"/>
      <c r="H509" s="18"/>
      <c r="I509" s="18"/>
      <c r="J509" s="18">
        <v>6071</v>
      </c>
    </row>
    <row r="510" spans="1:10">
      <c r="A510" s="21" t="s">
        <v>208</v>
      </c>
      <c r="B510" s="20" t="s">
        <v>378</v>
      </c>
      <c r="C510" s="2" t="s">
        <v>393</v>
      </c>
      <c r="D510" s="20" t="s">
        <v>250</v>
      </c>
      <c r="E510" s="29">
        <v>612</v>
      </c>
      <c r="F510" s="18">
        <v>6071</v>
      </c>
      <c r="G510" s="18">
        <v>-2850</v>
      </c>
      <c r="H510" s="18"/>
      <c r="I510" s="18"/>
      <c r="J510" s="18">
        <v>3221</v>
      </c>
    </row>
    <row r="511" spans="1:10">
      <c r="A511" s="21" t="s">
        <v>239</v>
      </c>
      <c r="B511" s="20" t="s">
        <v>378</v>
      </c>
      <c r="C511" s="2" t="s">
        <v>393</v>
      </c>
      <c r="D511" s="20" t="s">
        <v>250</v>
      </c>
      <c r="E511" s="29">
        <v>622</v>
      </c>
      <c r="F511" s="18"/>
      <c r="G511" s="18">
        <v>150</v>
      </c>
      <c r="H511" s="18"/>
      <c r="I511" s="18"/>
      <c r="J511" s="18">
        <v>150</v>
      </c>
    </row>
    <row r="512" spans="1:10" ht="45">
      <c r="A512" s="21" t="s">
        <v>41</v>
      </c>
      <c r="B512" s="20" t="s">
        <v>378</v>
      </c>
      <c r="C512" s="2" t="s">
        <v>393</v>
      </c>
      <c r="D512" s="20" t="s">
        <v>250</v>
      </c>
      <c r="E512" s="29">
        <v>630</v>
      </c>
      <c r="F512" s="18"/>
      <c r="G512" s="18">
        <v>2700</v>
      </c>
      <c r="H512" s="18"/>
      <c r="I512" s="18"/>
      <c r="J512" s="18">
        <v>2700</v>
      </c>
    </row>
    <row r="513" spans="1:10" ht="60">
      <c r="A513" s="13" t="s">
        <v>397</v>
      </c>
      <c r="B513" s="20" t="s">
        <v>378</v>
      </c>
      <c r="C513" s="2" t="s">
        <v>393</v>
      </c>
      <c r="D513" s="20" t="s">
        <v>123</v>
      </c>
      <c r="E513" s="29"/>
      <c r="F513" s="18">
        <v>1500</v>
      </c>
      <c r="G513" s="18">
        <f>SUM(G514:G516)</f>
        <v>0</v>
      </c>
      <c r="H513" s="18">
        <f>SUM(H514:H516)</f>
        <v>106.6</v>
      </c>
      <c r="I513" s="18">
        <f>SUM(I514:I516)</f>
        <v>0</v>
      </c>
      <c r="J513" s="18">
        <v>1606.6</v>
      </c>
    </row>
    <row r="514" spans="1:10">
      <c r="A514" s="21" t="s">
        <v>208</v>
      </c>
      <c r="B514" s="20" t="s">
        <v>378</v>
      </c>
      <c r="C514" s="2" t="s">
        <v>393</v>
      </c>
      <c r="D514" s="20" t="s">
        <v>123</v>
      </c>
      <c r="E514" s="29">
        <v>612</v>
      </c>
      <c r="F514" s="18">
        <v>855</v>
      </c>
      <c r="G514" s="18"/>
      <c r="H514" s="18">
        <v>106.6</v>
      </c>
      <c r="I514" s="18"/>
      <c r="J514" s="18">
        <v>961.6</v>
      </c>
    </row>
    <row r="515" spans="1:10">
      <c r="A515" s="21" t="s">
        <v>239</v>
      </c>
      <c r="B515" s="20" t="s">
        <v>378</v>
      </c>
      <c r="C515" s="2" t="s">
        <v>393</v>
      </c>
      <c r="D515" s="20" t="s">
        <v>123</v>
      </c>
      <c r="E515" s="29">
        <v>622</v>
      </c>
      <c r="F515" s="18">
        <v>495</v>
      </c>
      <c r="G515" s="18"/>
      <c r="H515" s="18"/>
      <c r="I515" s="18"/>
      <c r="J515" s="18">
        <v>495</v>
      </c>
    </row>
    <row r="516" spans="1:10" ht="45">
      <c r="A516" s="21" t="s">
        <v>41</v>
      </c>
      <c r="B516" s="20" t="s">
        <v>378</v>
      </c>
      <c r="C516" s="2" t="s">
        <v>393</v>
      </c>
      <c r="D516" s="20" t="s">
        <v>123</v>
      </c>
      <c r="E516" s="29">
        <v>630</v>
      </c>
      <c r="F516" s="18">
        <v>150</v>
      </c>
      <c r="G516" s="18"/>
      <c r="H516" s="18"/>
      <c r="I516" s="18"/>
      <c r="J516" s="18">
        <v>150</v>
      </c>
    </row>
    <row r="517" spans="1:10">
      <c r="A517" s="21"/>
      <c r="B517" s="20"/>
      <c r="C517" s="2" t="s">
        <v>50</v>
      </c>
      <c r="D517" s="20"/>
      <c r="E517" s="29"/>
      <c r="G517" s="18"/>
      <c r="H517" s="18"/>
      <c r="I517" s="18"/>
      <c r="J517" s="18"/>
    </row>
    <row r="518" spans="1:10" ht="43.5">
      <c r="A518" s="15" t="s">
        <v>398</v>
      </c>
      <c r="B518" s="16" t="s">
        <v>399</v>
      </c>
      <c r="C518" s="2" t="s">
        <v>50</v>
      </c>
      <c r="D518" s="16"/>
      <c r="E518" s="29"/>
      <c r="F518" s="17">
        <v>77667.799999999988</v>
      </c>
      <c r="G518" s="17">
        <f t="shared" ref="G518:I518" si="4">SUM(G519+G535+G545+G561)</f>
        <v>-4442.8999999999996</v>
      </c>
      <c r="H518" s="17">
        <f t="shared" si="4"/>
        <v>595</v>
      </c>
      <c r="I518" s="17">
        <f t="shared" si="4"/>
        <v>7251</v>
      </c>
      <c r="J518" s="17">
        <v>82070.899999999994</v>
      </c>
    </row>
    <row r="519" spans="1:10">
      <c r="A519" s="13" t="s">
        <v>13</v>
      </c>
      <c r="B519" s="20" t="s">
        <v>399</v>
      </c>
      <c r="C519" s="2" t="s">
        <v>14</v>
      </c>
      <c r="D519" s="20"/>
      <c r="E519" s="29"/>
      <c r="F519" s="18">
        <v>64469.799999999996</v>
      </c>
      <c r="G519" s="18">
        <f t="shared" ref="G519:I520" si="5">SUM(G520)</f>
        <v>-5403.7</v>
      </c>
      <c r="H519" s="18">
        <f t="shared" si="5"/>
        <v>595</v>
      </c>
      <c r="I519" s="18">
        <f t="shared" si="5"/>
        <v>0</v>
      </c>
      <c r="J519" s="18">
        <v>59661.1</v>
      </c>
    </row>
    <row r="520" spans="1:10">
      <c r="A520" s="13" t="s">
        <v>34</v>
      </c>
      <c r="B520" s="20" t="s">
        <v>399</v>
      </c>
      <c r="C520" s="2" t="s">
        <v>35</v>
      </c>
      <c r="D520" s="20"/>
      <c r="E520" s="29"/>
      <c r="F520" s="18">
        <v>64469.799999999996</v>
      </c>
      <c r="G520" s="18">
        <f t="shared" si="5"/>
        <v>-5403.7</v>
      </c>
      <c r="H520" s="18">
        <f t="shared" si="5"/>
        <v>595</v>
      </c>
      <c r="I520" s="18">
        <f t="shared" si="5"/>
        <v>0</v>
      </c>
      <c r="J520" s="18">
        <v>59661.1</v>
      </c>
    </row>
    <row r="521" spans="1:10">
      <c r="A521" s="13" t="s">
        <v>17</v>
      </c>
      <c r="B521" s="20" t="s">
        <v>399</v>
      </c>
      <c r="C521" s="2" t="s">
        <v>35</v>
      </c>
      <c r="D521" s="20" t="s">
        <v>18</v>
      </c>
      <c r="E521" s="29"/>
      <c r="F521" s="18">
        <v>64469.799999999996</v>
      </c>
      <c r="G521" s="18">
        <f>SUM(G522+G528+G533)</f>
        <v>-5403.7</v>
      </c>
      <c r="H521" s="18">
        <f>SUM(H522+H528+H533)</f>
        <v>595</v>
      </c>
      <c r="I521" s="18">
        <f>SUM(I522+I528+I533)</f>
        <v>0</v>
      </c>
      <c r="J521" s="18">
        <v>59661.1</v>
      </c>
    </row>
    <row r="522" spans="1:10" ht="45">
      <c r="A522" s="25" t="s">
        <v>55</v>
      </c>
      <c r="B522" s="20" t="s">
        <v>399</v>
      </c>
      <c r="C522" s="2" t="s">
        <v>35</v>
      </c>
      <c r="D522" s="20" t="s">
        <v>56</v>
      </c>
      <c r="E522" s="29"/>
      <c r="F522" s="18">
        <v>34638.199999999997</v>
      </c>
      <c r="G522" s="18">
        <f>SUM(G523:G527)</f>
        <v>-5403.7</v>
      </c>
      <c r="H522" s="18">
        <f>SUM(H523:H527)</f>
        <v>595</v>
      </c>
      <c r="I522" s="18">
        <f>SUM(I523:I527)</f>
        <v>0</v>
      </c>
      <c r="J522" s="18">
        <v>29829.5</v>
      </c>
    </row>
    <row r="523" spans="1:10" ht="45">
      <c r="A523" s="21" t="s">
        <v>21</v>
      </c>
      <c r="B523" s="20" t="s">
        <v>399</v>
      </c>
      <c r="C523" s="2" t="s">
        <v>35</v>
      </c>
      <c r="D523" s="20" t="s">
        <v>56</v>
      </c>
      <c r="E523" s="29">
        <v>121</v>
      </c>
      <c r="F523" s="18">
        <v>27446.5</v>
      </c>
      <c r="G523" s="18">
        <v>-828.7</v>
      </c>
      <c r="H523" s="18"/>
      <c r="I523" s="18"/>
      <c r="J523" s="18">
        <v>26617.8</v>
      </c>
    </row>
    <row r="524" spans="1:10" ht="45">
      <c r="A524" s="21" t="s">
        <v>26</v>
      </c>
      <c r="B524" s="20" t="s">
        <v>399</v>
      </c>
      <c r="C524" s="2" t="s">
        <v>35</v>
      </c>
      <c r="D524" s="20" t="s">
        <v>56</v>
      </c>
      <c r="E524" s="29">
        <v>122</v>
      </c>
      <c r="F524" s="18">
        <v>200</v>
      </c>
      <c r="G524" s="18"/>
      <c r="H524" s="18"/>
      <c r="I524" s="18"/>
      <c r="J524" s="18">
        <v>200</v>
      </c>
    </row>
    <row r="525" spans="1:10" ht="30">
      <c r="A525" s="21" t="s">
        <v>27</v>
      </c>
      <c r="B525" s="20" t="s">
        <v>399</v>
      </c>
      <c r="C525" s="2" t="s">
        <v>35</v>
      </c>
      <c r="D525" s="20" t="s">
        <v>56</v>
      </c>
      <c r="E525" s="29">
        <v>244</v>
      </c>
      <c r="F525" s="18">
        <v>6816.7</v>
      </c>
      <c r="G525" s="18">
        <v>-4575</v>
      </c>
      <c r="H525" s="18">
        <v>595</v>
      </c>
      <c r="I525" s="18"/>
      <c r="J525" s="18">
        <v>2836.7</v>
      </c>
    </row>
    <row r="526" spans="1:10" ht="30">
      <c r="A526" s="21" t="s">
        <v>28</v>
      </c>
      <c r="B526" s="20" t="s">
        <v>399</v>
      </c>
      <c r="C526" s="2" t="s">
        <v>35</v>
      </c>
      <c r="D526" s="20" t="s">
        <v>56</v>
      </c>
      <c r="E526" s="29">
        <v>851</v>
      </c>
      <c r="F526" s="18">
        <v>13</v>
      </c>
      <c r="G526" s="18"/>
      <c r="H526" s="18"/>
      <c r="I526" s="18"/>
      <c r="J526" s="18">
        <v>13</v>
      </c>
    </row>
    <row r="527" spans="1:10">
      <c r="A527" s="21" t="s">
        <v>195</v>
      </c>
      <c r="B527" s="20" t="s">
        <v>399</v>
      </c>
      <c r="C527" s="2" t="s">
        <v>35</v>
      </c>
      <c r="D527" s="20" t="s">
        <v>56</v>
      </c>
      <c r="E527" s="29">
        <v>852</v>
      </c>
      <c r="F527" s="18">
        <v>162</v>
      </c>
      <c r="G527" s="18"/>
      <c r="H527" s="18"/>
      <c r="I527" s="18"/>
      <c r="J527" s="18">
        <v>162</v>
      </c>
    </row>
    <row r="528" spans="1:10" ht="45">
      <c r="A528" s="13" t="s">
        <v>400</v>
      </c>
      <c r="B528" s="20" t="s">
        <v>399</v>
      </c>
      <c r="C528" s="2" t="s">
        <v>35</v>
      </c>
      <c r="D528" s="20" t="s">
        <v>401</v>
      </c>
      <c r="E528" s="29"/>
      <c r="F528" s="18">
        <v>17985</v>
      </c>
      <c r="G528" s="18"/>
      <c r="H528" s="18"/>
      <c r="I528" s="18"/>
      <c r="J528" s="18">
        <v>17985</v>
      </c>
    </row>
    <row r="529" spans="1:10" ht="30">
      <c r="A529" s="21" t="s">
        <v>77</v>
      </c>
      <c r="B529" s="20" t="s">
        <v>399</v>
      </c>
      <c r="C529" s="2" t="s">
        <v>35</v>
      </c>
      <c r="D529" s="20" t="s">
        <v>401</v>
      </c>
      <c r="E529" s="29">
        <v>111</v>
      </c>
      <c r="F529" s="18">
        <v>15512</v>
      </c>
      <c r="G529" s="18"/>
      <c r="H529" s="18"/>
      <c r="I529" s="18"/>
      <c r="J529" s="18">
        <v>15512</v>
      </c>
    </row>
    <row r="530" spans="1:10" ht="30">
      <c r="A530" s="21" t="s">
        <v>27</v>
      </c>
      <c r="B530" s="20" t="s">
        <v>399</v>
      </c>
      <c r="C530" s="2" t="s">
        <v>35</v>
      </c>
      <c r="D530" s="20" t="s">
        <v>401</v>
      </c>
      <c r="E530" s="29">
        <v>244</v>
      </c>
      <c r="F530" s="18">
        <v>2377</v>
      </c>
      <c r="G530" s="18"/>
      <c r="H530" s="18"/>
      <c r="I530" s="18"/>
      <c r="J530" s="18">
        <v>2377</v>
      </c>
    </row>
    <row r="531" spans="1:10" ht="30">
      <c r="A531" s="21" t="s">
        <v>28</v>
      </c>
      <c r="B531" s="20" t="s">
        <v>399</v>
      </c>
      <c r="C531" s="2" t="s">
        <v>35</v>
      </c>
      <c r="D531" s="20" t="s">
        <v>401</v>
      </c>
      <c r="E531" s="29">
        <v>851</v>
      </c>
      <c r="F531" s="18">
        <v>90</v>
      </c>
      <c r="G531" s="18"/>
      <c r="H531" s="18"/>
      <c r="I531" s="18"/>
      <c r="J531" s="18">
        <v>90</v>
      </c>
    </row>
    <row r="532" spans="1:10">
      <c r="A532" s="21" t="s">
        <v>195</v>
      </c>
      <c r="B532" s="20" t="s">
        <v>399</v>
      </c>
      <c r="C532" s="2" t="s">
        <v>35</v>
      </c>
      <c r="D532" s="20" t="s">
        <v>401</v>
      </c>
      <c r="E532" s="29">
        <v>852</v>
      </c>
      <c r="F532" s="18">
        <v>6</v>
      </c>
      <c r="G532" s="18"/>
      <c r="H532" s="18"/>
      <c r="I532" s="18"/>
      <c r="J532" s="18">
        <v>6</v>
      </c>
    </row>
    <row r="533" spans="1:10">
      <c r="A533" s="13" t="s">
        <v>82</v>
      </c>
      <c r="B533" s="20" t="s">
        <v>399</v>
      </c>
      <c r="C533" s="2" t="s">
        <v>35</v>
      </c>
      <c r="D533" s="20" t="s">
        <v>83</v>
      </c>
      <c r="E533" s="29"/>
      <c r="F533" s="18">
        <v>11846.6</v>
      </c>
      <c r="G533" s="18"/>
      <c r="H533" s="18"/>
      <c r="I533" s="18"/>
      <c r="J533" s="18">
        <v>11846.6</v>
      </c>
    </row>
    <row r="534" spans="1:10" ht="120">
      <c r="A534" s="28" t="s">
        <v>84</v>
      </c>
      <c r="B534" s="20" t="s">
        <v>399</v>
      </c>
      <c r="C534" s="2" t="s">
        <v>35</v>
      </c>
      <c r="D534" s="20" t="s">
        <v>83</v>
      </c>
      <c r="E534" s="29">
        <v>831</v>
      </c>
      <c r="F534" s="18">
        <v>11846.6</v>
      </c>
      <c r="G534" s="18"/>
      <c r="H534" s="18"/>
      <c r="I534" s="18"/>
      <c r="J534" s="18">
        <v>11846.6</v>
      </c>
    </row>
    <row r="535" spans="1:10">
      <c r="A535" s="25" t="s">
        <v>402</v>
      </c>
      <c r="B535" s="20" t="s">
        <v>399</v>
      </c>
      <c r="C535" s="2" t="s">
        <v>148</v>
      </c>
      <c r="D535" s="20"/>
      <c r="E535" s="29"/>
      <c r="F535" s="18">
        <v>1300</v>
      </c>
      <c r="G535" s="18">
        <f t="shared" ref="G535:I536" si="6">SUM(G536)</f>
        <v>960.8</v>
      </c>
      <c r="H535" s="18">
        <f t="shared" si="6"/>
        <v>0</v>
      </c>
      <c r="I535" s="18">
        <f t="shared" si="6"/>
        <v>0</v>
      </c>
      <c r="J535" s="18">
        <v>3260.8</v>
      </c>
    </row>
    <row r="536" spans="1:10">
      <c r="A536" s="13" t="s">
        <v>149</v>
      </c>
      <c r="B536" s="20" t="s">
        <v>399</v>
      </c>
      <c r="C536" s="2" t="s">
        <v>150</v>
      </c>
      <c r="D536" s="20"/>
      <c r="E536" s="29"/>
      <c r="F536" s="18">
        <v>1300</v>
      </c>
      <c r="G536" s="18">
        <f t="shared" si="6"/>
        <v>960.8</v>
      </c>
      <c r="H536" s="18">
        <f t="shared" si="6"/>
        <v>0</v>
      </c>
      <c r="I536" s="18">
        <f t="shared" si="6"/>
        <v>0</v>
      </c>
      <c r="J536" s="18">
        <v>3260.8</v>
      </c>
    </row>
    <row r="537" spans="1:10">
      <c r="A537" s="13" t="s">
        <v>17</v>
      </c>
      <c r="B537" s="20" t="s">
        <v>399</v>
      </c>
      <c r="C537" s="2" t="s">
        <v>150</v>
      </c>
      <c r="D537" s="20" t="s">
        <v>18</v>
      </c>
      <c r="E537" s="29"/>
      <c r="F537" s="18">
        <v>1300</v>
      </c>
      <c r="G537" s="18">
        <f>SUM(G538+G541)</f>
        <v>960.8</v>
      </c>
      <c r="H537" s="18">
        <f>SUM(H538+H541)</f>
        <v>0</v>
      </c>
      <c r="I537" s="18">
        <f>SUM(I538+I541)</f>
        <v>0</v>
      </c>
      <c r="J537" s="18">
        <v>3260.8</v>
      </c>
    </row>
    <row r="538" spans="1:10">
      <c r="A538" s="13" t="s">
        <v>60</v>
      </c>
      <c r="B538" s="20" t="s">
        <v>399</v>
      </c>
      <c r="C538" s="2" t="s">
        <v>150</v>
      </c>
      <c r="D538" s="20" t="s">
        <v>61</v>
      </c>
      <c r="E538" s="29"/>
      <c r="F538" s="18"/>
      <c r="G538" s="18">
        <f>SUM(G539:G540)</f>
        <v>960.8</v>
      </c>
      <c r="H538" s="18"/>
      <c r="I538" s="18"/>
      <c r="J538" s="18">
        <v>960.8</v>
      </c>
    </row>
    <row r="539" spans="1:10" ht="30">
      <c r="A539" s="21" t="s">
        <v>77</v>
      </c>
      <c r="B539" s="20" t="s">
        <v>399</v>
      </c>
      <c r="C539" s="2" t="s">
        <v>150</v>
      </c>
      <c r="D539" s="20" t="s">
        <v>61</v>
      </c>
      <c r="E539" s="29">
        <v>111</v>
      </c>
      <c r="F539" s="18"/>
      <c r="G539" s="18">
        <v>605</v>
      </c>
      <c r="H539" s="18"/>
      <c r="I539" s="18"/>
      <c r="J539" s="18">
        <v>605</v>
      </c>
    </row>
    <row r="540" spans="1:10" ht="30">
      <c r="A540" s="21" t="s">
        <v>27</v>
      </c>
      <c r="B540" s="20" t="s">
        <v>399</v>
      </c>
      <c r="C540" s="2" t="s">
        <v>150</v>
      </c>
      <c r="D540" s="20" t="s">
        <v>61</v>
      </c>
      <c r="E540" s="29">
        <v>244</v>
      </c>
      <c r="F540" s="18"/>
      <c r="G540" s="18">
        <v>355.8</v>
      </c>
      <c r="H540" s="18"/>
      <c r="I540" s="18"/>
      <c r="J540" s="18">
        <v>355.8</v>
      </c>
    </row>
    <row r="541" spans="1:10">
      <c r="A541" s="13" t="s">
        <v>403</v>
      </c>
      <c r="B541" s="20" t="s">
        <v>399</v>
      </c>
      <c r="C541" s="2" t="s">
        <v>150</v>
      </c>
      <c r="D541" s="20" t="s">
        <v>404</v>
      </c>
      <c r="E541" s="29"/>
      <c r="F541" s="18">
        <v>1300</v>
      </c>
      <c r="G541" s="18"/>
      <c r="H541" s="18"/>
      <c r="I541" s="18"/>
      <c r="J541" s="18">
        <v>1300</v>
      </c>
    </row>
    <row r="542" spans="1:10" ht="30">
      <c r="A542" s="21" t="s">
        <v>27</v>
      </c>
      <c r="B542" s="20" t="s">
        <v>399</v>
      </c>
      <c r="C542" s="2" t="s">
        <v>150</v>
      </c>
      <c r="D542" s="20" t="s">
        <v>404</v>
      </c>
      <c r="E542" s="29">
        <v>244</v>
      </c>
      <c r="F542" s="18">
        <v>1300</v>
      </c>
      <c r="G542" s="18"/>
      <c r="H542" s="18"/>
      <c r="I542" s="18"/>
      <c r="J542" s="18">
        <v>1300</v>
      </c>
    </row>
    <row r="543" spans="1:10" ht="30">
      <c r="A543" s="21" t="s">
        <v>405</v>
      </c>
      <c r="B543" s="20" t="s">
        <v>399</v>
      </c>
      <c r="C543" s="2" t="s">
        <v>150</v>
      </c>
      <c r="D543" s="20" t="s">
        <v>406</v>
      </c>
      <c r="E543" s="29"/>
      <c r="F543" s="18"/>
      <c r="G543" s="18"/>
      <c r="H543" s="18"/>
      <c r="I543" s="18"/>
      <c r="J543" s="18">
        <v>1000</v>
      </c>
    </row>
    <row r="544" spans="1:10" ht="30">
      <c r="A544" s="21" t="s">
        <v>27</v>
      </c>
      <c r="B544" s="20" t="s">
        <v>399</v>
      </c>
      <c r="C544" s="2" t="s">
        <v>150</v>
      </c>
      <c r="D544" s="20" t="s">
        <v>406</v>
      </c>
      <c r="E544" s="29">
        <v>244</v>
      </c>
      <c r="F544" s="18"/>
      <c r="G544" s="18"/>
      <c r="H544" s="18"/>
      <c r="I544" s="18"/>
      <c r="J544" s="18">
        <v>1000</v>
      </c>
    </row>
    <row r="545" spans="1:10">
      <c r="A545" s="13" t="s">
        <v>42</v>
      </c>
      <c r="B545" s="20" t="s">
        <v>399</v>
      </c>
      <c r="C545" s="2" t="s">
        <v>43</v>
      </c>
      <c r="D545" s="20"/>
      <c r="E545" s="29"/>
      <c r="F545" s="18">
        <v>10719</v>
      </c>
      <c r="G545" s="18">
        <f>SUM(G546+G555)</f>
        <v>0</v>
      </c>
      <c r="H545" s="18">
        <f>SUM(H546+H555)</f>
        <v>0</v>
      </c>
      <c r="I545" s="18">
        <f>SUM(I546+I555)</f>
        <v>7251</v>
      </c>
      <c r="J545" s="18">
        <v>17970</v>
      </c>
    </row>
    <row r="546" spans="1:10">
      <c r="A546" s="13" t="s">
        <v>44</v>
      </c>
      <c r="B546" s="20" t="s">
        <v>399</v>
      </c>
      <c r="C546" s="2" t="s">
        <v>45</v>
      </c>
      <c r="D546" s="20"/>
      <c r="E546" s="29"/>
      <c r="F546" s="18">
        <v>7000</v>
      </c>
      <c r="G546" s="18">
        <f>SUM(G547+G550)</f>
        <v>0</v>
      </c>
      <c r="H546" s="18">
        <f>SUM(H547+H550)</f>
        <v>0</v>
      </c>
      <c r="I546" s="18">
        <f>SUM(I547+I550)</f>
        <v>1301.0999999999999</v>
      </c>
      <c r="J546" s="18">
        <v>8301.1</v>
      </c>
    </row>
    <row r="547" spans="1:10" ht="60">
      <c r="A547" s="22" t="s">
        <v>151</v>
      </c>
      <c r="B547" s="20" t="s">
        <v>399</v>
      </c>
      <c r="C547" s="2" t="s">
        <v>45</v>
      </c>
      <c r="D547" s="20" t="s">
        <v>152</v>
      </c>
      <c r="E547" s="29"/>
      <c r="F547" s="18"/>
      <c r="G547" s="18"/>
      <c r="H547" s="18"/>
      <c r="I547" s="18">
        <v>1301.0999999999999</v>
      </c>
      <c r="J547" s="18">
        <v>1301.0999999999999</v>
      </c>
    </row>
    <row r="548" spans="1:10" ht="90">
      <c r="A548" s="22" t="s">
        <v>407</v>
      </c>
      <c r="B548" s="20" t="s">
        <v>399</v>
      </c>
      <c r="C548" s="2" t="s">
        <v>45</v>
      </c>
      <c r="D548" s="20" t="s">
        <v>408</v>
      </c>
      <c r="E548" s="29"/>
      <c r="F548" s="18"/>
      <c r="G548" s="18"/>
      <c r="H548" s="18"/>
      <c r="I548" s="18">
        <v>1301.0999999999999</v>
      </c>
      <c r="J548" s="18">
        <v>1301.0999999999999</v>
      </c>
    </row>
    <row r="549" spans="1:10">
      <c r="A549" s="22" t="s">
        <v>156</v>
      </c>
      <c r="B549" s="20" t="s">
        <v>399</v>
      </c>
      <c r="C549" s="2" t="s">
        <v>45</v>
      </c>
      <c r="D549" s="20" t="s">
        <v>408</v>
      </c>
      <c r="E549" s="29">
        <v>880</v>
      </c>
      <c r="F549" s="18"/>
      <c r="G549" s="18"/>
      <c r="H549" s="18"/>
      <c r="I549" s="18">
        <v>1301.0999999999999</v>
      </c>
      <c r="J549" s="18">
        <v>1301.0999999999999</v>
      </c>
    </row>
    <row r="550" spans="1:10">
      <c r="A550" s="13" t="s">
        <v>85</v>
      </c>
      <c r="B550" s="20" t="s">
        <v>399</v>
      </c>
      <c r="C550" s="2" t="s">
        <v>45</v>
      </c>
      <c r="D550" s="20" t="s">
        <v>86</v>
      </c>
      <c r="E550" s="29"/>
      <c r="F550" s="18">
        <v>7000</v>
      </c>
      <c r="G550" s="18"/>
      <c r="H550" s="18"/>
      <c r="I550" s="18"/>
      <c r="J550" s="18">
        <v>7000</v>
      </c>
    </row>
    <row r="551" spans="1:10" ht="45">
      <c r="A551" s="13" t="s">
        <v>409</v>
      </c>
      <c r="B551" s="20" t="s">
        <v>399</v>
      </c>
      <c r="C551" s="2" t="s">
        <v>45</v>
      </c>
      <c r="D551" s="20" t="s">
        <v>410</v>
      </c>
      <c r="E551" s="29"/>
      <c r="F551" s="18">
        <v>3000</v>
      </c>
      <c r="G551" s="18"/>
      <c r="H551" s="18"/>
      <c r="I551" s="18"/>
      <c r="J551" s="18">
        <v>3000</v>
      </c>
    </row>
    <row r="552" spans="1:10">
      <c r="A552" s="21" t="s">
        <v>411</v>
      </c>
      <c r="B552" s="20" t="s">
        <v>399</v>
      </c>
      <c r="C552" s="2" t="s">
        <v>45</v>
      </c>
      <c r="D552" s="20" t="s">
        <v>410</v>
      </c>
      <c r="E552" s="29">
        <v>322</v>
      </c>
      <c r="F552" s="18">
        <v>3000</v>
      </c>
      <c r="G552" s="18"/>
      <c r="H552" s="18"/>
      <c r="I552" s="18"/>
      <c r="J552" s="18">
        <v>3000</v>
      </c>
    </row>
    <row r="553" spans="1:10" ht="30">
      <c r="A553" s="13" t="s">
        <v>412</v>
      </c>
      <c r="B553" s="20" t="s">
        <v>399</v>
      </c>
      <c r="C553" s="2" t="s">
        <v>45</v>
      </c>
      <c r="D553" s="20" t="s">
        <v>413</v>
      </c>
      <c r="E553" s="29"/>
      <c r="F553" s="18">
        <v>4000</v>
      </c>
      <c r="G553" s="18"/>
      <c r="H553" s="18"/>
      <c r="I553" s="18"/>
      <c r="J553" s="18">
        <v>4000</v>
      </c>
    </row>
    <row r="554" spans="1:10">
      <c r="A554" s="21" t="s">
        <v>411</v>
      </c>
      <c r="B554" s="20" t="s">
        <v>399</v>
      </c>
      <c r="C554" s="2" t="s">
        <v>45</v>
      </c>
      <c r="D554" s="20" t="s">
        <v>413</v>
      </c>
      <c r="E554" s="29">
        <v>322</v>
      </c>
      <c r="F554" s="18">
        <v>4000</v>
      </c>
      <c r="G554" s="18"/>
      <c r="H554" s="18"/>
      <c r="I554" s="18"/>
      <c r="J554" s="18">
        <v>4000</v>
      </c>
    </row>
    <row r="555" spans="1:10">
      <c r="A555" s="13" t="s">
        <v>366</v>
      </c>
      <c r="B555" s="20" t="s">
        <v>399</v>
      </c>
      <c r="C555" s="2" t="s">
        <v>367</v>
      </c>
      <c r="D555" s="20"/>
      <c r="E555" s="20"/>
      <c r="F555" s="18">
        <v>3719</v>
      </c>
      <c r="G555" s="18">
        <f>SUM(G556)</f>
        <v>0</v>
      </c>
      <c r="H555" s="18">
        <f>SUM(H556)</f>
        <v>0</v>
      </c>
      <c r="I555" s="18">
        <f>SUM(I556)</f>
        <v>5949.9000000000005</v>
      </c>
      <c r="J555" s="18">
        <v>9668.9000000000015</v>
      </c>
    </row>
    <row r="556" spans="1:10">
      <c r="A556" s="21" t="s">
        <v>63</v>
      </c>
      <c r="B556" s="20" t="s">
        <v>399</v>
      </c>
      <c r="C556" s="2" t="s">
        <v>367</v>
      </c>
      <c r="D556" s="20" t="s">
        <v>65</v>
      </c>
      <c r="E556" s="20"/>
      <c r="F556" s="18">
        <v>3719</v>
      </c>
      <c r="G556" s="18">
        <f>SUM(G557+G559)</f>
        <v>0</v>
      </c>
      <c r="H556" s="18">
        <f>SUM(H557+H559)</f>
        <v>0</v>
      </c>
      <c r="I556" s="18">
        <f>SUM(I557+I559)</f>
        <v>5949.9000000000005</v>
      </c>
      <c r="J556" s="18">
        <v>9668.9000000000015</v>
      </c>
    </row>
    <row r="557" spans="1:10" ht="60">
      <c r="A557" s="22" t="s">
        <v>414</v>
      </c>
      <c r="B557" s="20" t="s">
        <v>399</v>
      </c>
      <c r="C557" s="2" t="s">
        <v>367</v>
      </c>
      <c r="D557" s="20" t="s">
        <v>415</v>
      </c>
      <c r="E557" s="20"/>
      <c r="F557" s="18"/>
      <c r="G557" s="18"/>
      <c r="H557" s="18"/>
      <c r="I557" s="18">
        <v>5950.1</v>
      </c>
      <c r="J557" s="18">
        <v>5950.1</v>
      </c>
    </row>
    <row r="558" spans="1:10" ht="30">
      <c r="A558" s="21" t="s">
        <v>27</v>
      </c>
      <c r="B558" s="20" t="s">
        <v>399</v>
      </c>
      <c r="C558" s="2" t="s">
        <v>367</v>
      </c>
      <c r="D558" s="20" t="s">
        <v>415</v>
      </c>
      <c r="E558" s="20" t="s">
        <v>62</v>
      </c>
      <c r="F558" s="18"/>
      <c r="G558" s="18"/>
      <c r="H558" s="18"/>
      <c r="I558" s="18">
        <v>5950.1</v>
      </c>
      <c r="J558" s="18">
        <v>5950.1</v>
      </c>
    </row>
    <row r="559" spans="1:10" ht="60">
      <c r="A559" s="13" t="s">
        <v>414</v>
      </c>
      <c r="B559" s="20" t="s">
        <v>399</v>
      </c>
      <c r="C559" s="2" t="s">
        <v>367</v>
      </c>
      <c r="D559" s="20" t="s">
        <v>416</v>
      </c>
      <c r="E559" s="20"/>
      <c r="F559" s="18">
        <v>3719</v>
      </c>
      <c r="G559" s="18"/>
      <c r="H559" s="18"/>
      <c r="I559" s="18">
        <v>-0.2</v>
      </c>
      <c r="J559" s="18">
        <v>3718.8</v>
      </c>
    </row>
    <row r="560" spans="1:10" ht="30">
      <c r="A560" s="21" t="s">
        <v>27</v>
      </c>
      <c r="B560" s="20" t="s">
        <v>399</v>
      </c>
      <c r="C560" s="2" t="s">
        <v>367</v>
      </c>
      <c r="D560" s="20" t="s">
        <v>416</v>
      </c>
      <c r="E560" s="20" t="s">
        <v>62</v>
      </c>
      <c r="F560" s="18">
        <v>3719</v>
      </c>
      <c r="G560" s="18"/>
      <c r="H560" s="18"/>
      <c r="I560" s="18">
        <v>-0.2</v>
      </c>
      <c r="J560" s="18">
        <v>3718.8</v>
      </c>
    </row>
    <row r="561" spans="1:10">
      <c r="A561" s="23" t="s">
        <v>243</v>
      </c>
      <c r="B561" s="20" t="s">
        <v>399</v>
      </c>
      <c r="C561" s="2" t="s">
        <v>244</v>
      </c>
      <c r="D561" s="20"/>
      <c r="E561" s="29"/>
      <c r="F561" s="18">
        <v>1179</v>
      </c>
      <c r="G561" s="18"/>
      <c r="H561" s="18"/>
      <c r="I561" s="18"/>
      <c r="J561" s="18">
        <v>1179</v>
      </c>
    </row>
    <row r="562" spans="1:10">
      <c r="A562" s="13" t="s">
        <v>251</v>
      </c>
      <c r="B562" s="20" t="s">
        <v>399</v>
      </c>
      <c r="C562" s="2" t="s">
        <v>252</v>
      </c>
      <c r="D562" s="20"/>
      <c r="E562" s="29"/>
      <c r="F562" s="18">
        <v>1179</v>
      </c>
      <c r="G562" s="18"/>
      <c r="H562" s="18"/>
      <c r="I562" s="18"/>
      <c r="J562" s="18">
        <v>1179</v>
      </c>
    </row>
    <row r="563" spans="1:10" ht="75">
      <c r="A563" s="13" t="s">
        <v>253</v>
      </c>
      <c r="B563" s="20" t="s">
        <v>399</v>
      </c>
      <c r="C563" s="2" t="s">
        <v>252</v>
      </c>
      <c r="D563" s="20" t="s">
        <v>254</v>
      </c>
      <c r="E563" s="29"/>
      <c r="F563" s="18">
        <v>1179</v>
      </c>
      <c r="G563" s="18"/>
      <c r="H563" s="18"/>
      <c r="I563" s="18"/>
      <c r="J563" s="18">
        <v>1179</v>
      </c>
    </row>
    <row r="564" spans="1:10" ht="45">
      <c r="A564" s="21" t="s">
        <v>79</v>
      </c>
      <c r="B564" s="20" t="s">
        <v>399</v>
      </c>
      <c r="C564" s="2" t="s">
        <v>252</v>
      </c>
      <c r="D564" s="20" t="s">
        <v>254</v>
      </c>
      <c r="E564" s="29">
        <v>810</v>
      </c>
      <c r="F564" s="18">
        <v>1179</v>
      </c>
      <c r="G564" s="18"/>
      <c r="H564" s="18"/>
      <c r="I564" s="18"/>
      <c r="J564" s="18">
        <v>1179</v>
      </c>
    </row>
    <row r="565" spans="1:10">
      <c r="A565" s="21"/>
      <c r="B565" s="20"/>
      <c r="C565" s="2" t="s">
        <v>50</v>
      </c>
      <c r="D565" s="20"/>
      <c r="E565" s="29"/>
      <c r="G565" s="18"/>
      <c r="H565" s="18"/>
      <c r="I565" s="18"/>
      <c r="J565" s="18"/>
    </row>
    <row r="566" spans="1:10" ht="29.25">
      <c r="A566" s="15" t="s">
        <v>417</v>
      </c>
      <c r="B566" s="16" t="s">
        <v>418</v>
      </c>
      <c r="C566" s="2" t="s">
        <v>50</v>
      </c>
      <c r="D566" s="16"/>
      <c r="E566" s="29"/>
      <c r="F566" s="17">
        <v>14304.8</v>
      </c>
      <c r="G566" s="18"/>
      <c r="H566" s="18"/>
      <c r="I566" s="18"/>
      <c r="J566" s="17">
        <v>14304.8</v>
      </c>
    </row>
    <row r="567" spans="1:10">
      <c r="A567" s="13" t="s">
        <v>13</v>
      </c>
      <c r="B567" s="20" t="s">
        <v>418</v>
      </c>
      <c r="C567" s="2" t="s">
        <v>14</v>
      </c>
      <c r="D567" s="20"/>
      <c r="E567" s="29"/>
      <c r="F567" s="18">
        <v>14304.8</v>
      </c>
      <c r="G567" s="18"/>
      <c r="H567" s="18"/>
      <c r="I567" s="18"/>
      <c r="J567" s="18">
        <v>14304.8</v>
      </c>
    </row>
    <row r="568" spans="1:10" ht="45">
      <c r="A568" s="13" t="s">
        <v>419</v>
      </c>
      <c r="B568" s="20" t="s">
        <v>418</v>
      </c>
      <c r="C568" s="2" t="s">
        <v>265</v>
      </c>
      <c r="D568" s="20"/>
      <c r="E568" s="29"/>
      <c r="F568" s="18">
        <v>14279.8</v>
      </c>
      <c r="G568" s="18"/>
      <c r="H568" s="18"/>
      <c r="I568" s="18"/>
      <c r="J568" s="18">
        <v>14279.8</v>
      </c>
    </row>
    <row r="569" spans="1:10">
      <c r="A569" s="13" t="s">
        <v>17</v>
      </c>
      <c r="B569" s="20" t="s">
        <v>418</v>
      </c>
      <c r="C569" s="2" t="s">
        <v>265</v>
      </c>
      <c r="D569" s="20" t="s">
        <v>18</v>
      </c>
      <c r="E569" s="29"/>
      <c r="F569" s="18">
        <v>14279.8</v>
      </c>
      <c r="G569" s="18"/>
      <c r="H569" s="18"/>
      <c r="I569" s="18"/>
      <c r="J569" s="18">
        <v>14279.8</v>
      </c>
    </row>
    <row r="570" spans="1:10" ht="45">
      <c r="A570" s="25" t="s">
        <v>55</v>
      </c>
      <c r="B570" s="20" t="s">
        <v>418</v>
      </c>
      <c r="C570" s="2" t="s">
        <v>265</v>
      </c>
      <c r="D570" s="20" t="s">
        <v>56</v>
      </c>
      <c r="E570" s="29"/>
      <c r="F570" s="18">
        <v>14279.8</v>
      </c>
      <c r="G570" s="18"/>
      <c r="H570" s="18"/>
      <c r="I570" s="18"/>
      <c r="J570" s="18">
        <v>14279.8</v>
      </c>
    </row>
    <row r="571" spans="1:10" ht="45">
      <c r="A571" s="21" t="s">
        <v>21</v>
      </c>
      <c r="B571" s="20" t="s">
        <v>418</v>
      </c>
      <c r="C571" s="2" t="s">
        <v>265</v>
      </c>
      <c r="D571" s="20" t="s">
        <v>56</v>
      </c>
      <c r="E571" s="29">
        <v>121</v>
      </c>
      <c r="F571" s="18">
        <v>11805.9</v>
      </c>
      <c r="G571" s="18"/>
      <c r="H571" s="18"/>
      <c r="I571" s="18"/>
      <c r="J571" s="18">
        <v>11805.9</v>
      </c>
    </row>
    <row r="572" spans="1:10" ht="45">
      <c r="A572" s="21" t="s">
        <v>26</v>
      </c>
      <c r="B572" s="20" t="s">
        <v>418</v>
      </c>
      <c r="C572" s="2" t="s">
        <v>265</v>
      </c>
      <c r="D572" s="20" t="s">
        <v>56</v>
      </c>
      <c r="E572" s="29">
        <v>122</v>
      </c>
      <c r="F572" s="18">
        <v>61</v>
      </c>
      <c r="G572" s="18"/>
      <c r="H572" s="18"/>
      <c r="I572" s="18"/>
      <c r="J572" s="18">
        <v>61</v>
      </c>
    </row>
    <row r="573" spans="1:10" ht="30">
      <c r="A573" s="21" t="s">
        <v>27</v>
      </c>
      <c r="B573" s="20" t="s">
        <v>418</v>
      </c>
      <c r="C573" s="2" t="s">
        <v>265</v>
      </c>
      <c r="D573" s="20" t="s">
        <v>56</v>
      </c>
      <c r="E573" s="29">
        <v>244</v>
      </c>
      <c r="F573" s="18">
        <v>2402.8999999999996</v>
      </c>
      <c r="G573" s="18"/>
      <c r="H573" s="18"/>
      <c r="I573" s="18"/>
      <c r="J573" s="18">
        <v>2402.8999999999996</v>
      </c>
    </row>
    <row r="574" spans="1:10" ht="30">
      <c r="A574" s="21" t="s">
        <v>28</v>
      </c>
      <c r="B574" s="20" t="s">
        <v>418</v>
      </c>
      <c r="C574" s="2" t="s">
        <v>265</v>
      </c>
      <c r="D574" s="20" t="s">
        <v>56</v>
      </c>
      <c r="E574" s="29">
        <v>851</v>
      </c>
      <c r="F574" s="18">
        <v>10</v>
      </c>
      <c r="G574" s="18"/>
      <c r="H574" s="18"/>
      <c r="I574" s="18"/>
      <c r="J574" s="18">
        <v>10</v>
      </c>
    </row>
    <row r="575" spans="1:10">
      <c r="A575" s="13" t="s">
        <v>34</v>
      </c>
      <c r="B575" s="20" t="s">
        <v>418</v>
      </c>
      <c r="C575" s="2" t="s">
        <v>35</v>
      </c>
      <c r="D575" s="20"/>
      <c r="E575" s="29"/>
      <c r="F575" s="18">
        <v>25</v>
      </c>
      <c r="G575" s="18"/>
      <c r="H575" s="18"/>
      <c r="I575" s="18"/>
      <c r="J575" s="18">
        <v>25</v>
      </c>
    </row>
    <row r="576" spans="1:10">
      <c r="A576" s="13" t="s">
        <v>17</v>
      </c>
      <c r="B576" s="20" t="s">
        <v>418</v>
      </c>
      <c r="C576" s="2" t="s">
        <v>35</v>
      </c>
      <c r="D576" s="20" t="s">
        <v>18</v>
      </c>
      <c r="E576" s="29"/>
      <c r="F576" s="18">
        <v>25</v>
      </c>
      <c r="G576" s="18"/>
      <c r="H576" s="18"/>
      <c r="I576" s="18"/>
      <c r="J576" s="18">
        <v>25</v>
      </c>
    </row>
    <row r="577" spans="1:10" ht="30">
      <c r="A577" s="23" t="s">
        <v>39</v>
      </c>
      <c r="B577" s="20" t="s">
        <v>418</v>
      </c>
      <c r="C577" s="2" t="s">
        <v>35</v>
      </c>
      <c r="D577" s="20" t="s">
        <v>40</v>
      </c>
      <c r="E577" s="29"/>
      <c r="F577" s="18">
        <v>25</v>
      </c>
      <c r="G577" s="18"/>
      <c r="H577" s="18"/>
      <c r="I577" s="18"/>
      <c r="J577" s="18">
        <v>25</v>
      </c>
    </row>
    <row r="578" spans="1:10" ht="45">
      <c r="A578" s="21" t="s">
        <v>41</v>
      </c>
      <c r="B578" s="20" t="s">
        <v>418</v>
      </c>
      <c r="C578" s="2" t="s">
        <v>35</v>
      </c>
      <c r="D578" s="20" t="s">
        <v>40</v>
      </c>
      <c r="E578" s="29">
        <v>630</v>
      </c>
      <c r="F578" s="18">
        <v>25</v>
      </c>
      <c r="G578" s="18"/>
      <c r="H578" s="18"/>
      <c r="I578" s="18"/>
      <c r="J578" s="18">
        <v>25</v>
      </c>
    </row>
    <row r="579" spans="1:10">
      <c r="A579" s="21"/>
      <c r="B579" s="20"/>
      <c r="C579" s="2" t="s">
        <v>50</v>
      </c>
      <c r="D579" s="20"/>
      <c r="E579" s="29"/>
      <c r="G579" s="18"/>
      <c r="H579" s="18"/>
      <c r="I579" s="18"/>
      <c r="J579" s="18"/>
    </row>
    <row r="580" spans="1:10" ht="29.25">
      <c r="A580" s="15" t="s">
        <v>420</v>
      </c>
      <c r="B580" s="16" t="s">
        <v>421</v>
      </c>
      <c r="C580" s="2" t="s">
        <v>50</v>
      </c>
      <c r="D580" s="16"/>
      <c r="E580" s="16"/>
      <c r="F580" s="17">
        <v>24730.7</v>
      </c>
      <c r="G580" s="18"/>
      <c r="H580" s="18"/>
      <c r="I580" s="18"/>
      <c r="J580" s="17">
        <v>24730.7</v>
      </c>
    </row>
    <row r="581" spans="1:10">
      <c r="A581" s="13" t="s">
        <v>13</v>
      </c>
      <c r="B581" s="20" t="s">
        <v>421</v>
      </c>
      <c r="C581" s="2" t="s">
        <v>14</v>
      </c>
      <c r="D581" s="16"/>
      <c r="E581" s="16"/>
      <c r="F581" s="18">
        <v>24730.7</v>
      </c>
      <c r="G581" s="18"/>
      <c r="H581" s="18"/>
      <c r="I581" s="18"/>
      <c r="J581" s="18">
        <v>24730.7</v>
      </c>
    </row>
    <row r="582" spans="1:10">
      <c r="A582" s="13" t="s">
        <v>422</v>
      </c>
      <c r="B582" s="20" t="s">
        <v>421</v>
      </c>
      <c r="C582" s="2" t="s">
        <v>423</v>
      </c>
      <c r="D582" s="20"/>
      <c r="E582" s="20"/>
      <c r="F582" s="18">
        <v>24730.7</v>
      </c>
      <c r="G582" s="18"/>
      <c r="H582" s="18"/>
      <c r="I582" s="18"/>
      <c r="J582" s="18">
        <v>24730.7</v>
      </c>
    </row>
    <row r="583" spans="1:10">
      <c r="A583" s="13" t="s">
        <v>17</v>
      </c>
      <c r="B583" s="20" t="s">
        <v>421</v>
      </c>
      <c r="C583" s="2" t="s">
        <v>423</v>
      </c>
      <c r="D583" s="20" t="s">
        <v>18</v>
      </c>
      <c r="E583" s="20"/>
      <c r="F583" s="18">
        <v>24730.7</v>
      </c>
      <c r="G583" s="18"/>
      <c r="H583" s="18"/>
      <c r="I583" s="18"/>
      <c r="J583" s="18">
        <v>24730.7</v>
      </c>
    </row>
    <row r="584" spans="1:10" ht="30">
      <c r="A584" s="13" t="s">
        <v>424</v>
      </c>
      <c r="B584" s="20" t="s">
        <v>421</v>
      </c>
      <c r="C584" s="2" t="s">
        <v>423</v>
      </c>
      <c r="D584" s="20" t="s">
        <v>425</v>
      </c>
      <c r="E584" s="20"/>
      <c r="F584" s="18">
        <v>24730.7</v>
      </c>
      <c r="G584" s="18"/>
      <c r="H584" s="18"/>
      <c r="I584" s="18"/>
      <c r="J584" s="18">
        <v>24730.7</v>
      </c>
    </row>
    <row r="585" spans="1:10" ht="30">
      <c r="A585" s="21" t="s">
        <v>27</v>
      </c>
      <c r="B585" s="20" t="s">
        <v>421</v>
      </c>
      <c r="C585" s="2" t="s">
        <v>423</v>
      </c>
      <c r="D585" s="20" t="s">
        <v>425</v>
      </c>
      <c r="E585" s="20" t="s">
        <v>62</v>
      </c>
      <c r="F585" s="18">
        <v>24730.7</v>
      </c>
      <c r="G585" s="18"/>
      <c r="H585" s="18"/>
      <c r="I585" s="18"/>
      <c r="J585" s="18">
        <v>24730.7</v>
      </c>
    </row>
    <row r="586" spans="1:10">
      <c r="A586" s="21"/>
      <c r="B586" s="20"/>
      <c r="C586" s="2" t="s">
        <v>50</v>
      </c>
      <c r="D586" s="20"/>
      <c r="E586" s="29"/>
      <c r="G586" s="18"/>
      <c r="H586" s="18"/>
      <c r="I586" s="18"/>
    </row>
    <row r="587" spans="1:10">
      <c r="A587" s="13"/>
      <c r="B587" s="20"/>
      <c r="C587" s="2" t="s">
        <v>50</v>
      </c>
      <c r="D587" s="20"/>
      <c r="E587" s="29"/>
      <c r="G587" s="18"/>
      <c r="H587" s="18"/>
      <c r="I587" s="18"/>
    </row>
    <row r="588" spans="1:10">
      <c r="A588" s="26"/>
      <c r="B588" s="20"/>
      <c r="C588" s="2" t="s">
        <v>50</v>
      </c>
      <c r="D588" s="20"/>
      <c r="E588" s="29"/>
      <c r="G588" s="18"/>
      <c r="H588" s="18"/>
      <c r="I588" s="18"/>
    </row>
    <row r="589" spans="1:10">
      <c r="A589" s="15" t="s">
        <v>426</v>
      </c>
      <c r="B589" s="16"/>
      <c r="C589" s="2" t="s">
        <v>50</v>
      </c>
      <c r="D589" s="16"/>
      <c r="E589" s="29"/>
      <c r="F589" s="17">
        <v>4273620.6999999993</v>
      </c>
      <c r="G589" s="17" t="e">
        <f>SUM(G9+G38+G261+G280+G368+G390+G474+G518+G566+G580)</f>
        <v>#REF!</v>
      </c>
      <c r="H589" s="17" t="e">
        <f>SUM(H9+H38+H261+H280+H368+H390+H474+H518+H566+H580)</f>
        <v>#REF!</v>
      </c>
      <c r="I589" s="17" t="e">
        <f>SUM(I9+I38+I261+I280+I368+I390+I474+I518+I566+I580)</f>
        <v>#REF!</v>
      </c>
      <c r="J589" s="17">
        <v>4782358.3000000007</v>
      </c>
    </row>
    <row r="590" spans="1:10">
      <c r="A590" s="1"/>
      <c r="B590" s="29"/>
      <c r="C590" s="2"/>
      <c r="D590" s="29"/>
      <c r="E590" s="29"/>
      <c r="G590" s="18"/>
      <c r="H590" s="18"/>
      <c r="I590" s="18"/>
    </row>
    <row r="591" spans="1:10">
      <c r="A591" s="1"/>
      <c r="B591" s="29"/>
      <c r="C591" s="2"/>
      <c r="D591" s="29"/>
      <c r="E591" s="29"/>
      <c r="G591" s="18"/>
      <c r="H591" s="18"/>
      <c r="I591" s="18"/>
    </row>
    <row r="592" spans="1:10">
      <c r="A592" s="1"/>
      <c r="B592" s="29"/>
      <c r="C592" s="2"/>
      <c r="D592" s="29"/>
      <c r="E592" s="29"/>
      <c r="G592" s="18"/>
      <c r="H592" s="18"/>
      <c r="I592" s="18"/>
    </row>
    <row r="593" spans="1:9">
      <c r="A593" s="1"/>
      <c r="B593" s="29"/>
      <c r="C593" s="2"/>
      <c r="D593" s="29"/>
      <c r="E593" s="29"/>
      <c r="G593" s="18"/>
      <c r="H593" s="18"/>
      <c r="I593" s="18"/>
    </row>
    <row r="594" spans="1:9">
      <c r="A594" s="1"/>
      <c r="B594" s="29"/>
      <c r="C594" s="2"/>
      <c r="D594" s="29"/>
      <c r="E594" s="29"/>
      <c r="G594" s="18"/>
      <c r="H594" s="18"/>
      <c r="I594" s="18"/>
    </row>
    <row r="595" spans="1:9">
      <c r="A595" s="1"/>
      <c r="B595" s="29"/>
      <c r="C595" s="2"/>
      <c r="D595" s="29"/>
      <c r="E595" s="29"/>
      <c r="G595" s="18"/>
      <c r="H595" s="18"/>
      <c r="I595" s="18"/>
    </row>
    <row r="596" spans="1:9">
      <c r="B596" s="29"/>
      <c r="C596" s="2"/>
      <c r="D596" s="29"/>
      <c r="E596" s="29"/>
      <c r="G596" s="18"/>
      <c r="H596" s="18"/>
      <c r="I596" s="18"/>
    </row>
    <row r="597" spans="1:9">
      <c r="B597" s="29"/>
      <c r="C597" s="2"/>
      <c r="D597" s="29"/>
      <c r="E597" s="29"/>
      <c r="G597" s="18"/>
      <c r="H597" s="18"/>
      <c r="I597" s="18"/>
    </row>
    <row r="598" spans="1:9">
      <c r="B598" s="29"/>
      <c r="C598" s="2"/>
      <c r="D598" s="29"/>
      <c r="E598" s="29"/>
      <c r="G598" s="18"/>
      <c r="H598" s="18"/>
      <c r="I598" s="18"/>
    </row>
    <row r="599" spans="1:9">
      <c r="B599" s="29"/>
      <c r="C599" s="2"/>
      <c r="D599" s="29"/>
      <c r="E599" s="29"/>
      <c r="G599" s="18"/>
      <c r="H599" s="18"/>
      <c r="I599" s="18"/>
    </row>
    <row r="600" spans="1:9">
      <c r="B600" s="29"/>
      <c r="C600" s="2"/>
      <c r="D600" s="29"/>
      <c r="E600" s="29"/>
      <c r="G600" s="18"/>
      <c r="H600" s="18"/>
      <c r="I600" s="18"/>
    </row>
    <row r="601" spans="1:9">
      <c r="B601" s="29"/>
      <c r="C601" s="2"/>
      <c r="D601" s="29"/>
      <c r="E601" s="29"/>
      <c r="G601" s="18"/>
      <c r="H601" s="18"/>
      <c r="I601" s="18"/>
    </row>
    <row r="602" spans="1:9">
      <c r="B602" s="29"/>
      <c r="C602" s="2"/>
      <c r="D602" s="29"/>
      <c r="E602" s="29"/>
      <c r="G602" s="18"/>
      <c r="H602" s="18"/>
      <c r="I602" s="18"/>
    </row>
    <row r="603" spans="1:9">
      <c r="B603" s="29"/>
      <c r="C603" s="2"/>
      <c r="D603" s="29"/>
      <c r="E603" s="29"/>
      <c r="G603" s="18"/>
      <c r="H603" s="18"/>
      <c r="I603" s="18"/>
    </row>
    <row r="604" spans="1:9">
      <c r="B604" s="29"/>
      <c r="C604" s="2"/>
      <c r="D604" s="29"/>
      <c r="E604" s="29"/>
      <c r="G604" s="18"/>
      <c r="H604" s="18"/>
      <c r="I604" s="18"/>
    </row>
    <row r="605" spans="1:9">
      <c r="B605" s="29"/>
      <c r="C605" s="2"/>
      <c r="D605" s="29"/>
      <c r="E605" s="29"/>
      <c r="G605" s="18"/>
      <c r="H605" s="18"/>
      <c r="I605" s="18"/>
    </row>
    <row r="606" spans="1:9">
      <c r="B606" s="29"/>
      <c r="C606" s="2"/>
      <c r="D606" s="29"/>
      <c r="E606" s="29"/>
      <c r="G606" s="18"/>
      <c r="H606" s="18"/>
      <c r="I606" s="18"/>
    </row>
    <row r="607" spans="1:9">
      <c r="B607" s="29"/>
      <c r="C607" s="2"/>
      <c r="D607" s="29"/>
      <c r="E607" s="29"/>
      <c r="G607" s="18"/>
      <c r="H607" s="18"/>
      <c r="I607" s="18"/>
    </row>
    <row r="608" spans="1:9">
      <c r="B608" s="29"/>
      <c r="C608" s="2"/>
      <c r="D608" s="29"/>
      <c r="E608" s="29"/>
      <c r="G608" s="18"/>
      <c r="H608" s="18"/>
      <c r="I608" s="18"/>
    </row>
    <row r="609" spans="2:9">
      <c r="B609" s="29"/>
      <c r="C609" s="2"/>
      <c r="D609" s="29"/>
      <c r="E609" s="29"/>
      <c r="G609" s="18"/>
      <c r="H609" s="18"/>
      <c r="I609" s="18"/>
    </row>
    <row r="610" spans="2:9">
      <c r="B610" s="29"/>
      <c r="C610" s="2"/>
      <c r="D610" s="29"/>
      <c r="E610" s="29"/>
      <c r="G610" s="18"/>
      <c r="H610" s="18"/>
      <c r="I610" s="18"/>
    </row>
    <row r="611" spans="2:9">
      <c r="B611" s="29"/>
      <c r="C611" s="2"/>
      <c r="D611" s="29"/>
      <c r="E611" s="29"/>
      <c r="G611" s="18"/>
      <c r="H611" s="18"/>
      <c r="I611" s="18"/>
    </row>
    <row r="612" spans="2:9">
      <c r="B612" s="29"/>
      <c r="C612" s="2"/>
      <c r="D612" s="29"/>
      <c r="E612" s="29"/>
      <c r="G612" s="18"/>
      <c r="H612" s="18"/>
      <c r="I612" s="18"/>
    </row>
    <row r="613" spans="2:9">
      <c r="B613" s="29"/>
      <c r="C613" s="2"/>
      <c r="D613" s="29"/>
      <c r="E613" s="29"/>
      <c r="G613" s="18"/>
      <c r="H613" s="18"/>
      <c r="I613" s="18"/>
    </row>
    <row r="614" spans="2:9">
      <c r="B614" s="29"/>
      <c r="C614" s="2"/>
      <c r="D614" s="29"/>
      <c r="E614" s="29"/>
      <c r="G614" s="18"/>
      <c r="H614" s="18"/>
      <c r="I614" s="18"/>
    </row>
    <row r="615" spans="2:9">
      <c r="B615" s="29"/>
      <c r="C615" s="2"/>
      <c r="D615" s="29"/>
      <c r="E615" s="29"/>
      <c r="G615" s="18"/>
      <c r="H615" s="18"/>
      <c r="I615" s="18"/>
    </row>
    <row r="616" spans="2:9">
      <c r="B616" s="29"/>
      <c r="C616" s="2"/>
      <c r="D616" s="29"/>
      <c r="E616" s="29"/>
      <c r="G616" s="18"/>
      <c r="H616" s="18"/>
      <c r="I616" s="18"/>
    </row>
    <row r="617" spans="2:9">
      <c r="B617" s="29"/>
      <c r="C617" s="2"/>
      <c r="D617" s="29"/>
      <c r="E617" s="29"/>
      <c r="G617" s="18"/>
      <c r="H617" s="18"/>
      <c r="I617" s="18"/>
    </row>
    <row r="618" spans="2:9">
      <c r="B618" s="29"/>
      <c r="C618" s="2"/>
      <c r="D618" s="29"/>
      <c r="E618" s="29"/>
      <c r="G618" s="18"/>
      <c r="H618" s="18"/>
      <c r="I618" s="18"/>
    </row>
    <row r="619" spans="2:9">
      <c r="B619" s="29"/>
      <c r="C619" s="2"/>
      <c r="D619" s="29"/>
      <c r="E619" s="29"/>
      <c r="G619" s="18"/>
      <c r="H619" s="18"/>
      <c r="I619" s="18"/>
    </row>
    <row r="620" spans="2:9">
      <c r="B620" s="29"/>
      <c r="C620" s="2"/>
      <c r="D620" s="29"/>
      <c r="E620" s="29"/>
      <c r="G620" s="18"/>
      <c r="H620" s="18"/>
      <c r="I620" s="18"/>
    </row>
    <row r="621" spans="2:9">
      <c r="B621" s="29"/>
      <c r="C621" s="2"/>
      <c r="D621" s="29"/>
      <c r="E621" s="29"/>
      <c r="G621" s="18"/>
      <c r="H621" s="18"/>
      <c r="I621" s="18"/>
    </row>
    <row r="622" spans="2:9">
      <c r="B622" s="29"/>
      <c r="C622" s="2"/>
      <c r="D622" s="29"/>
      <c r="E622" s="29"/>
      <c r="G622" s="18"/>
      <c r="H622" s="18"/>
      <c r="I622" s="18"/>
    </row>
    <row r="623" spans="2:9">
      <c r="B623" s="29"/>
      <c r="C623" s="2"/>
      <c r="D623" s="29"/>
      <c r="E623" s="29"/>
      <c r="G623" s="18"/>
      <c r="H623" s="18"/>
      <c r="I623" s="18"/>
    </row>
    <row r="624" spans="2:9">
      <c r="B624" s="29"/>
      <c r="C624" s="2"/>
      <c r="D624" s="29"/>
      <c r="E624" s="29"/>
      <c r="G624" s="18"/>
      <c r="H624" s="18"/>
      <c r="I624" s="18"/>
    </row>
    <row r="625" spans="2:9">
      <c r="B625" s="29"/>
      <c r="C625" s="2"/>
      <c r="D625" s="29"/>
      <c r="E625" s="29"/>
      <c r="G625" s="18"/>
      <c r="H625" s="18"/>
      <c r="I625" s="18"/>
    </row>
    <row r="626" spans="2:9">
      <c r="B626" s="29"/>
      <c r="C626" s="2"/>
      <c r="D626" s="29"/>
      <c r="E626" s="29"/>
      <c r="G626" s="18"/>
      <c r="H626" s="18"/>
      <c r="I626" s="18"/>
    </row>
    <row r="627" spans="2:9">
      <c r="B627" s="29"/>
      <c r="C627" s="2"/>
      <c r="D627" s="29"/>
      <c r="E627" s="29"/>
      <c r="G627" s="18"/>
      <c r="H627" s="18"/>
      <c r="I627" s="18"/>
    </row>
    <row r="628" spans="2:9">
      <c r="B628" s="29"/>
      <c r="C628" s="2"/>
      <c r="D628" s="29"/>
      <c r="E628" s="29"/>
      <c r="G628" s="18"/>
      <c r="H628" s="18"/>
      <c r="I628" s="18"/>
    </row>
    <row r="629" spans="2:9">
      <c r="B629" s="29"/>
      <c r="C629" s="2"/>
      <c r="D629" s="29"/>
      <c r="E629" s="29"/>
      <c r="G629" s="18"/>
      <c r="H629" s="18"/>
      <c r="I629" s="18"/>
    </row>
    <row r="630" spans="2:9">
      <c r="B630" s="29"/>
      <c r="C630" s="2"/>
      <c r="D630" s="29"/>
      <c r="E630" s="29"/>
      <c r="G630" s="18"/>
      <c r="H630" s="18"/>
      <c r="I630" s="18"/>
    </row>
    <row r="631" spans="2:9">
      <c r="G631" s="18"/>
      <c r="H631" s="18"/>
      <c r="I631" s="18"/>
    </row>
    <row r="632" spans="2:9">
      <c r="G632" s="18"/>
      <c r="H632" s="18"/>
      <c r="I632" s="18"/>
    </row>
    <row r="633" spans="2:9">
      <c r="G633" s="18"/>
      <c r="H633" s="18"/>
      <c r="I633" s="18"/>
    </row>
    <row r="634" spans="2:9">
      <c r="G634" s="18"/>
      <c r="H634" s="18"/>
      <c r="I634" s="18"/>
    </row>
    <row r="635" spans="2:9">
      <c r="G635" s="18"/>
      <c r="H635" s="18"/>
      <c r="I635" s="18"/>
    </row>
    <row r="636" spans="2:9">
      <c r="G636" s="18"/>
      <c r="H636" s="18"/>
      <c r="I636" s="18"/>
    </row>
    <row r="637" spans="2:9">
      <c r="G637" s="18"/>
      <c r="H637" s="18"/>
      <c r="I637" s="18"/>
    </row>
    <row r="638" spans="2:9">
      <c r="G638" s="18"/>
      <c r="H638" s="18"/>
      <c r="I638" s="18"/>
    </row>
    <row r="639" spans="2:9">
      <c r="G639" s="18"/>
      <c r="H639" s="18"/>
      <c r="I639" s="18"/>
    </row>
    <row r="640" spans="2:9">
      <c r="G640" s="18"/>
      <c r="H640" s="18"/>
      <c r="I640" s="18"/>
    </row>
    <row r="641" spans="7:9">
      <c r="G641" s="18"/>
      <c r="H641" s="18"/>
      <c r="I641" s="18"/>
    </row>
    <row r="642" spans="7:9">
      <c r="G642" s="18"/>
      <c r="H642" s="18"/>
      <c r="I642" s="18"/>
    </row>
    <row r="643" spans="7:9">
      <c r="G643" s="18"/>
      <c r="H643" s="18"/>
      <c r="I643" s="18"/>
    </row>
    <row r="644" spans="7:9">
      <c r="G644" s="18"/>
      <c r="H644" s="18"/>
      <c r="I644" s="18"/>
    </row>
    <row r="645" spans="7:9">
      <c r="G645" s="18"/>
      <c r="H645" s="18"/>
      <c r="I645" s="18"/>
    </row>
    <row r="646" spans="7:9">
      <c r="G646" s="18"/>
      <c r="H646" s="18"/>
      <c r="I646" s="18"/>
    </row>
    <row r="647" spans="7:9">
      <c r="G647" s="18"/>
      <c r="H647" s="18"/>
      <c r="I647" s="18"/>
    </row>
    <row r="648" spans="7:9">
      <c r="G648" s="18"/>
      <c r="H648" s="18"/>
      <c r="I648" s="18"/>
    </row>
    <row r="649" spans="7:9">
      <c r="G649" s="18"/>
      <c r="H649" s="18"/>
      <c r="I649" s="18"/>
    </row>
    <row r="650" spans="7:9">
      <c r="G650" s="18"/>
      <c r="H650" s="18"/>
      <c r="I650" s="18"/>
    </row>
    <row r="651" spans="7:9">
      <c r="G651" s="18"/>
      <c r="H651" s="18"/>
      <c r="I651" s="18"/>
    </row>
    <row r="652" spans="7:9">
      <c r="G652" s="18"/>
      <c r="H652" s="18"/>
      <c r="I652" s="18"/>
    </row>
    <row r="653" spans="7:9">
      <c r="G653" s="18"/>
      <c r="H653" s="18"/>
      <c r="I653" s="18"/>
    </row>
    <row r="654" spans="7:9">
      <c r="G654" s="18"/>
      <c r="H654" s="18"/>
      <c r="I654" s="18"/>
    </row>
    <row r="655" spans="7:9">
      <c r="G655" s="18"/>
      <c r="H655" s="18"/>
      <c r="I655" s="18"/>
    </row>
    <row r="656" spans="7:9">
      <c r="G656" s="18"/>
      <c r="H656" s="18"/>
      <c r="I656" s="18"/>
    </row>
    <row r="657" spans="7:9">
      <c r="G657" s="18"/>
      <c r="H657" s="18"/>
      <c r="I657" s="18"/>
    </row>
    <row r="658" spans="7:9">
      <c r="G658" s="18"/>
      <c r="H658" s="18"/>
      <c r="I658" s="18"/>
    </row>
    <row r="659" spans="7:9">
      <c r="G659" s="18"/>
      <c r="H659" s="18"/>
      <c r="I659" s="18"/>
    </row>
    <row r="660" spans="7:9">
      <c r="G660" s="18"/>
      <c r="H660" s="18"/>
      <c r="I660" s="18"/>
    </row>
    <row r="661" spans="7:9">
      <c r="G661" s="18"/>
      <c r="H661" s="18"/>
      <c r="I661" s="18"/>
    </row>
    <row r="662" spans="7:9">
      <c r="G662" s="18"/>
      <c r="H662" s="18"/>
      <c r="I662" s="18"/>
    </row>
    <row r="663" spans="7:9">
      <c r="G663" s="18"/>
      <c r="H663" s="18"/>
      <c r="I663" s="18"/>
    </row>
    <row r="664" spans="7:9">
      <c r="G664" s="18"/>
      <c r="H664" s="18"/>
      <c r="I664" s="18"/>
    </row>
    <row r="665" spans="7:9">
      <c r="G665" s="18"/>
      <c r="H665" s="18"/>
      <c r="I665" s="18"/>
    </row>
    <row r="666" spans="7:9">
      <c r="G666" s="18"/>
      <c r="H666" s="18"/>
      <c r="I666" s="18"/>
    </row>
    <row r="667" spans="7:9">
      <c r="G667" s="18"/>
      <c r="H667" s="18"/>
      <c r="I667" s="18"/>
    </row>
    <row r="668" spans="7:9">
      <c r="G668" s="18"/>
      <c r="H668" s="18"/>
      <c r="I668" s="18"/>
    </row>
    <row r="669" spans="7:9">
      <c r="G669" s="18"/>
      <c r="H669" s="18"/>
      <c r="I669" s="18"/>
    </row>
    <row r="670" spans="7:9">
      <c r="G670" s="18"/>
      <c r="H670" s="18"/>
      <c r="I670" s="18"/>
    </row>
    <row r="671" spans="7:9">
      <c r="G671" s="18"/>
      <c r="H671" s="18"/>
      <c r="I671" s="18"/>
    </row>
    <row r="672" spans="7:9">
      <c r="G672" s="18"/>
      <c r="H672" s="18"/>
      <c r="I672" s="18"/>
    </row>
    <row r="673" spans="7:9">
      <c r="G673" s="18"/>
      <c r="H673" s="18"/>
      <c r="I673" s="18"/>
    </row>
    <row r="674" spans="7:9">
      <c r="G674" s="18"/>
      <c r="H674" s="18"/>
      <c r="I674" s="18"/>
    </row>
    <row r="675" spans="7:9">
      <c r="G675" s="18"/>
      <c r="H675" s="18"/>
      <c r="I675" s="18"/>
    </row>
    <row r="676" spans="7:9">
      <c r="G676" s="18"/>
      <c r="H676" s="18"/>
      <c r="I676" s="18"/>
    </row>
    <row r="677" spans="7:9">
      <c r="G677" s="18"/>
      <c r="H677" s="18"/>
      <c r="I677" s="18"/>
    </row>
    <row r="678" spans="7:9">
      <c r="G678" s="18"/>
      <c r="H678" s="18"/>
      <c r="I678" s="18"/>
    </row>
    <row r="679" spans="7:9">
      <c r="G679" s="18"/>
      <c r="H679" s="18"/>
      <c r="I679" s="18"/>
    </row>
    <row r="680" spans="7:9">
      <c r="G680" s="18"/>
      <c r="H680" s="18"/>
      <c r="I680" s="18"/>
    </row>
    <row r="681" spans="7:9">
      <c r="G681" s="18"/>
      <c r="H681" s="18"/>
      <c r="I681" s="18"/>
    </row>
    <row r="682" spans="7:9">
      <c r="G682" s="18"/>
      <c r="H682" s="18"/>
      <c r="I682" s="18"/>
    </row>
    <row r="683" spans="7:9">
      <c r="G683" s="18"/>
      <c r="H683" s="18"/>
      <c r="I683" s="18"/>
    </row>
    <row r="684" spans="7:9">
      <c r="G684" s="18"/>
      <c r="H684" s="18"/>
      <c r="I684" s="18"/>
    </row>
    <row r="685" spans="7:9">
      <c r="G685" s="18"/>
      <c r="H685" s="18"/>
      <c r="I685" s="18"/>
    </row>
    <row r="686" spans="7:9">
      <c r="G686" s="18"/>
      <c r="H686" s="18"/>
      <c r="I686" s="18"/>
    </row>
    <row r="687" spans="7:9">
      <c r="G687" s="18"/>
      <c r="H687" s="18"/>
      <c r="I687" s="18"/>
    </row>
    <row r="688" spans="7:9">
      <c r="G688" s="18"/>
      <c r="H688" s="18"/>
      <c r="I688" s="18"/>
    </row>
    <row r="689" spans="7:9">
      <c r="G689" s="18"/>
      <c r="H689" s="18"/>
      <c r="I689" s="18"/>
    </row>
    <row r="690" spans="7:9">
      <c r="G690" s="18"/>
      <c r="H690" s="18"/>
      <c r="I690" s="18"/>
    </row>
    <row r="691" spans="7:9">
      <c r="G691" s="18"/>
      <c r="H691" s="18"/>
      <c r="I691" s="18"/>
    </row>
    <row r="692" spans="7:9">
      <c r="G692" s="18"/>
      <c r="H692" s="18"/>
      <c r="I692" s="18"/>
    </row>
    <row r="693" spans="7:9">
      <c r="G693" s="18"/>
      <c r="H693" s="18"/>
      <c r="I693" s="18"/>
    </row>
    <row r="694" spans="7:9">
      <c r="G694" s="18"/>
      <c r="H694" s="18"/>
      <c r="I694" s="18"/>
    </row>
    <row r="695" spans="7:9">
      <c r="G695" s="18"/>
      <c r="H695" s="18"/>
      <c r="I695" s="18"/>
    </row>
    <row r="696" spans="7:9">
      <c r="G696" s="18"/>
      <c r="H696" s="18"/>
      <c r="I696" s="18"/>
    </row>
    <row r="697" spans="7:9">
      <c r="G697" s="18"/>
      <c r="H697" s="18"/>
      <c r="I697" s="18"/>
    </row>
    <row r="698" spans="7:9">
      <c r="G698" s="18"/>
      <c r="H698" s="18"/>
      <c r="I698" s="18"/>
    </row>
    <row r="699" spans="7:9">
      <c r="G699" s="18"/>
      <c r="H699" s="18"/>
      <c r="I699" s="18"/>
    </row>
    <row r="700" spans="7:9">
      <c r="G700" s="18"/>
      <c r="H700" s="18"/>
      <c r="I700" s="18"/>
    </row>
    <row r="701" spans="7:9">
      <c r="G701" s="18"/>
      <c r="H701" s="18"/>
      <c r="I701" s="18"/>
    </row>
    <row r="702" spans="7:9">
      <c r="G702" s="18"/>
      <c r="H702" s="18"/>
      <c r="I702" s="18"/>
    </row>
    <row r="703" spans="7:9">
      <c r="G703" s="18"/>
      <c r="H703" s="18"/>
      <c r="I703" s="18"/>
    </row>
    <row r="704" spans="7:9">
      <c r="G704" s="18"/>
      <c r="H704" s="18"/>
      <c r="I704" s="18"/>
    </row>
    <row r="705" spans="7:9">
      <c r="G705" s="18"/>
      <c r="H705" s="18"/>
      <c r="I705" s="18"/>
    </row>
    <row r="706" spans="7:9">
      <c r="G706" s="18"/>
      <c r="H706" s="18"/>
      <c r="I706" s="18"/>
    </row>
    <row r="707" spans="7:9">
      <c r="G707" s="18"/>
      <c r="H707" s="18"/>
      <c r="I707" s="18"/>
    </row>
    <row r="708" spans="7:9">
      <c r="G708" s="18"/>
      <c r="H708" s="18"/>
      <c r="I708" s="18"/>
    </row>
    <row r="709" spans="7:9">
      <c r="G709" s="18"/>
      <c r="H709" s="18"/>
      <c r="I709" s="18"/>
    </row>
    <row r="710" spans="7:9">
      <c r="G710" s="18"/>
      <c r="H710" s="18"/>
      <c r="I710" s="18"/>
    </row>
    <row r="711" spans="7:9">
      <c r="G711" s="18"/>
      <c r="H711" s="18"/>
      <c r="I711" s="18"/>
    </row>
    <row r="712" spans="7:9">
      <c r="G712" s="18"/>
      <c r="H712" s="18"/>
      <c r="I712" s="18"/>
    </row>
    <row r="713" spans="7:9">
      <c r="G713" s="18"/>
      <c r="H713" s="18"/>
      <c r="I713" s="18"/>
    </row>
    <row r="714" spans="7:9">
      <c r="G714" s="18"/>
      <c r="H714" s="18"/>
      <c r="I714" s="18"/>
    </row>
    <row r="715" spans="7:9">
      <c r="G715" s="18"/>
      <c r="H715" s="18"/>
      <c r="I715" s="18"/>
    </row>
    <row r="716" spans="7:9">
      <c r="G716" s="18"/>
      <c r="H716" s="18"/>
      <c r="I716" s="18"/>
    </row>
    <row r="717" spans="7:9">
      <c r="G717" s="18"/>
      <c r="H717" s="18"/>
      <c r="I717" s="18"/>
    </row>
    <row r="718" spans="7:9">
      <c r="G718" s="18"/>
      <c r="H718" s="18"/>
      <c r="I718" s="18"/>
    </row>
    <row r="719" spans="7:9">
      <c r="G719" s="18"/>
      <c r="H719" s="18"/>
      <c r="I719" s="18"/>
    </row>
    <row r="720" spans="7:9">
      <c r="G720" s="18"/>
      <c r="H720" s="18"/>
      <c r="I720" s="18"/>
    </row>
    <row r="721" spans="7:9">
      <c r="G721" s="18"/>
      <c r="H721" s="18"/>
      <c r="I721" s="18"/>
    </row>
    <row r="722" spans="7:9">
      <c r="G722" s="18"/>
      <c r="H722" s="18"/>
      <c r="I722" s="18"/>
    </row>
    <row r="723" spans="7:9">
      <c r="G723" s="18"/>
      <c r="H723" s="18"/>
      <c r="I723" s="18"/>
    </row>
    <row r="724" spans="7:9">
      <c r="G724" s="18"/>
      <c r="H724" s="18"/>
      <c r="I724" s="18"/>
    </row>
    <row r="725" spans="7:9">
      <c r="G725" s="18"/>
      <c r="H725" s="18"/>
      <c r="I725" s="18"/>
    </row>
    <row r="726" spans="7:9">
      <c r="G726" s="18"/>
      <c r="H726" s="18"/>
      <c r="I726" s="18"/>
    </row>
    <row r="727" spans="7:9">
      <c r="G727" s="18"/>
      <c r="H727" s="18"/>
      <c r="I727" s="18"/>
    </row>
    <row r="728" spans="7:9">
      <c r="G728" s="18"/>
      <c r="H728" s="18"/>
      <c r="I728" s="18"/>
    </row>
    <row r="729" spans="7:9">
      <c r="G729" s="18"/>
      <c r="H729" s="18"/>
      <c r="I729" s="18"/>
    </row>
    <row r="730" spans="7:9">
      <c r="G730" s="18"/>
      <c r="H730" s="18"/>
      <c r="I730" s="18"/>
    </row>
    <row r="731" spans="7:9">
      <c r="G731" s="18"/>
      <c r="H731" s="18"/>
      <c r="I731" s="18"/>
    </row>
    <row r="732" spans="7:9">
      <c r="G732" s="18"/>
      <c r="H732" s="18"/>
      <c r="I732" s="18"/>
    </row>
    <row r="733" spans="7:9">
      <c r="G733" s="18"/>
      <c r="H733" s="18"/>
      <c r="I733" s="18"/>
    </row>
    <row r="734" spans="7:9">
      <c r="G734" s="18"/>
      <c r="H734" s="18"/>
      <c r="I734" s="18"/>
    </row>
    <row r="735" spans="7:9">
      <c r="G735" s="18"/>
      <c r="H735" s="18"/>
      <c r="I735" s="18"/>
    </row>
    <row r="736" spans="7:9">
      <c r="G736" s="18"/>
      <c r="H736" s="18"/>
      <c r="I736" s="18"/>
    </row>
    <row r="737" spans="7:9">
      <c r="G737" s="18"/>
      <c r="H737" s="18"/>
      <c r="I737" s="18"/>
    </row>
    <row r="738" spans="7:9">
      <c r="G738" s="18"/>
      <c r="H738" s="18"/>
      <c r="I738" s="18"/>
    </row>
    <row r="739" spans="7:9">
      <c r="G739" s="18"/>
      <c r="H739" s="18"/>
      <c r="I739" s="18"/>
    </row>
    <row r="740" spans="7:9">
      <c r="G740" s="18"/>
      <c r="H740" s="18"/>
      <c r="I740" s="18"/>
    </row>
    <row r="741" spans="7:9">
      <c r="G741" s="18"/>
      <c r="H741" s="18"/>
      <c r="I741" s="18"/>
    </row>
    <row r="742" spans="7:9">
      <c r="G742" s="18"/>
      <c r="H742" s="18"/>
      <c r="I742" s="18"/>
    </row>
    <row r="743" spans="7:9">
      <c r="G743" s="18"/>
      <c r="H743" s="18"/>
      <c r="I743" s="18"/>
    </row>
    <row r="744" spans="7:9">
      <c r="G744" s="18"/>
      <c r="H744" s="18"/>
      <c r="I744" s="18"/>
    </row>
    <row r="745" spans="7:9">
      <c r="G745" s="18"/>
      <c r="H745" s="18"/>
      <c r="I745" s="18"/>
    </row>
    <row r="746" spans="7:9">
      <c r="G746" s="18"/>
      <c r="H746" s="18"/>
      <c r="I746" s="18"/>
    </row>
    <row r="747" spans="7:9">
      <c r="G747" s="18"/>
      <c r="H747" s="18"/>
      <c r="I747" s="18"/>
    </row>
    <row r="748" spans="7:9">
      <c r="G748" s="18"/>
      <c r="H748" s="18"/>
      <c r="I748" s="18"/>
    </row>
    <row r="749" spans="7:9">
      <c r="G749" s="18"/>
      <c r="H749" s="18"/>
      <c r="I749" s="18"/>
    </row>
    <row r="750" spans="7:9">
      <c r="G750" s="18"/>
      <c r="H750" s="18"/>
      <c r="I750" s="18"/>
    </row>
    <row r="751" spans="7:9">
      <c r="G751" s="18"/>
      <c r="H751" s="18"/>
      <c r="I751" s="18"/>
    </row>
    <row r="752" spans="7:9">
      <c r="G752" s="18"/>
      <c r="H752" s="18"/>
      <c r="I752" s="18"/>
    </row>
    <row r="753" spans="7:9">
      <c r="G753" s="18"/>
      <c r="H753" s="18"/>
      <c r="I753" s="18"/>
    </row>
    <row r="754" spans="7:9">
      <c r="G754" s="18"/>
      <c r="H754" s="18"/>
      <c r="I754" s="18"/>
    </row>
    <row r="755" spans="7:9">
      <c r="G755" s="18"/>
      <c r="H755" s="18"/>
      <c r="I755" s="18"/>
    </row>
    <row r="756" spans="7:9">
      <c r="G756" s="18"/>
      <c r="H756" s="18"/>
      <c r="I756" s="18"/>
    </row>
    <row r="757" spans="7:9">
      <c r="G757" s="18"/>
      <c r="H757" s="18"/>
      <c r="I757" s="18"/>
    </row>
    <row r="758" spans="7:9">
      <c r="G758" s="18"/>
      <c r="H758" s="18"/>
      <c r="I758" s="18"/>
    </row>
    <row r="759" spans="7:9">
      <c r="G759" s="18"/>
      <c r="H759" s="18"/>
      <c r="I759" s="18"/>
    </row>
    <row r="760" spans="7:9">
      <c r="G760" s="18"/>
      <c r="H760" s="18"/>
      <c r="I760" s="18"/>
    </row>
    <row r="761" spans="7:9">
      <c r="G761" s="18"/>
      <c r="H761" s="18"/>
      <c r="I761" s="18"/>
    </row>
    <row r="762" spans="7:9">
      <c r="G762" s="18"/>
      <c r="H762" s="18"/>
      <c r="I762" s="18"/>
    </row>
    <row r="763" spans="7:9">
      <c r="G763" s="18"/>
      <c r="H763" s="18"/>
      <c r="I763" s="18"/>
    </row>
    <row r="764" spans="7:9">
      <c r="G764" s="18"/>
      <c r="H764" s="18"/>
      <c r="I764" s="18"/>
    </row>
    <row r="765" spans="7:9">
      <c r="G765" s="18"/>
      <c r="H765" s="18"/>
      <c r="I765" s="18"/>
    </row>
    <row r="766" spans="7:9">
      <c r="G766" s="18"/>
      <c r="H766" s="18"/>
      <c r="I766" s="18"/>
    </row>
    <row r="767" spans="7:9">
      <c r="G767" s="18"/>
      <c r="H767" s="18"/>
      <c r="I767" s="18"/>
    </row>
    <row r="768" spans="7:9">
      <c r="G768" s="18"/>
      <c r="H768" s="18"/>
      <c r="I768" s="18"/>
    </row>
    <row r="769" spans="7:9">
      <c r="G769" s="18"/>
      <c r="H769" s="18"/>
      <c r="I769" s="18"/>
    </row>
    <row r="770" spans="7:9">
      <c r="G770" s="18"/>
      <c r="H770" s="18"/>
      <c r="I770" s="18"/>
    </row>
    <row r="771" spans="7:9">
      <c r="G771" s="18"/>
      <c r="H771" s="18"/>
      <c r="I771" s="18"/>
    </row>
    <row r="772" spans="7:9">
      <c r="G772" s="18"/>
      <c r="H772" s="18"/>
      <c r="I772" s="18"/>
    </row>
    <row r="773" spans="7:9">
      <c r="G773" s="18"/>
      <c r="H773" s="18"/>
      <c r="I773" s="18"/>
    </row>
    <row r="774" spans="7:9">
      <c r="G774" s="18"/>
      <c r="H774" s="18"/>
      <c r="I774" s="18"/>
    </row>
    <row r="775" spans="7:9">
      <c r="G775" s="18"/>
      <c r="H775" s="18"/>
      <c r="I775" s="18"/>
    </row>
    <row r="776" spans="7:9">
      <c r="G776" s="18"/>
      <c r="H776" s="18"/>
      <c r="I776" s="18"/>
    </row>
    <row r="777" spans="7:9">
      <c r="G777" s="18"/>
      <c r="H777" s="18"/>
      <c r="I777" s="18"/>
    </row>
    <row r="778" spans="7:9">
      <c r="G778" s="18"/>
      <c r="H778" s="18"/>
      <c r="I778" s="18"/>
    </row>
    <row r="779" spans="7:9">
      <c r="G779" s="18"/>
      <c r="H779" s="18"/>
      <c r="I779" s="18"/>
    </row>
    <row r="780" spans="7:9">
      <c r="G780" s="18"/>
      <c r="H780" s="18"/>
      <c r="I780" s="18"/>
    </row>
    <row r="781" spans="7:9">
      <c r="G781" s="18"/>
      <c r="H781" s="18"/>
      <c r="I781" s="18"/>
    </row>
    <row r="782" spans="7:9">
      <c r="G782" s="18"/>
      <c r="H782" s="18"/>
      <c r="I782" s="18"/>
    </row>
    <row r="783" spans="7:9">
      <c r="G783" s="18"/>
      <c r="H783" s="18"/>
      <c r="I783" s="18"/>
    </row>
    <row r="784" spans="7:9">
      <c r="G784" s="18"/>
      <c r="H784" s="18"/>
      <c r="I784" s="18"/>
    </row>
    <row r="785" spans="7:9">
      <c r="G785" s="18"/>
      <c r="H785" s="18"/>
      <c r="I785" s="18"/>
    </row>
    <row r="786" spans="7:9">
      <c r="G786" s="18"/>
      <c r="H786" s="18"/>
      <c r="I786" s="18"/>
    </row>
    <row r="787" spans="7:9">
      <c r="G787" s="18"/>
      <c r="H787" s="18"/>
      <c r="I787" s="18"/>
    </row>
    <row r="788" spans="7:9">
      <c r="G788" s="18"/>
      <c r="H788" s="18"/>
      <c r="I788" s="18"/>
    </row>
    <row r="789" spans="7:9">
      <c r="G789" s="18"/>
      <c r="H789" s="18"/>
      <c r="I789" s="18"/>
    </row>
    <row r="790" spans="7:9">
      <c r="G790" s="18"/>
      <c r="H790" s="18"/>
      <c r="I790" s="18"/>
    </row>
    <row r="791" spans="7:9">
      <c r="G791" s="18"/>
      <c r="H791" s="18"/>
      <c r="I791" s="18"/>
    </row>
    <row r="792" spans="7:9">
      <c r="G792" s="18"/>
      <c r="H792" s="18"/>
      <c r="I792" s="18"/>
    </row>
    <row r="793" spans="7:9">
      <c r="G793" s="18"/>
      <c r="H793" s="18"/>
      <c r="I793" s="18"/>
    </row>
    <row r="794" spans="7:9">
      <c r="G794" s="18"/>
      <c r="H794" s="18"/>
      <c r="I794" s="18"/>
    </row>
    <row r="795" spans="7:9">
      <c r="G795" s="18"/>
      <c r="H795" s="18"/>
      <c r="I795" s="18"/>
    </row>
    <row r="796" spans="7:9">
      <c r="G796" s="18"/>
      <c r="H796" s="18"/>
      <c r="I796" s="18"/>
    </row>
    <row r="797" spans="7:9">
      <c r="G797" s="18"/>
      <c r="H797" s="18"/>
      <c r="I797" s="18"/>
    </row>
    <row r="798" spans="7:9">
      <c r="G798" s="18"/>
      <c r="H798" s="18"/>
      <c r="I798" s="18"/>
    </row>
    <row r="799" spans="7:9">
      <c r="G799" s="18"/>
      <c r="H799" s="18"/>
      <c r="I799" s="18"/>
    </row>
    <row r="800" spans="7:9">
      <c r="G800" s="18"/>
      <c r="H800" s="18"/>
      <c r="I800" s="18"/>
    </row>
    <row r="801" spans="7:9">
      <c r="G801" s="18"/>
      <c r="H801" s="18"/>
      <c r="I801" s="18"/>
    </row>
    <row r="802" spans="7:9">
      <c r="G802" s="18"/>
      <c r="H802" s="18"/>
      <c r="I802" s="18"/>
    </row>
    <row r="803" spans="7:9">
      <c r="G803" s="18"/>
      <c r="H803" s="18"/>
      <c r="I803" s="18"/>
    </row>
    <row r="804" spans="7:9">
      <c r="G804" s="18"/>
      <c r="H804" s="18"/>
      <c r="I804" s="18"/>
    </row>
    <row r="805" spans="7:9">
      <c r="G805" s="18"/>
      <c r="H805" s="18"/>
      <c r="I805" s="18"/>
    </row>
    <row r="806" spans="7:9">
      <c r="G806" s="18"/>
      <c r="H806" s="18"/>
      <c r="I806" s="18"/>
    </row>
    <row r="807" spans="7:9">
      <c r="G807" s="18"/>
      <c r="H807" s="18"/>
      <c r="I807" s="18"/>
    </row>
    <row r="808" spans="7:9">
      <c r="G808" s="18"/>
      <c r="H808" s="18"/>
      <c r="I808" s="18"/>
    </row>
    <row r="809" spans="7:9">
      <c r="G809" s="18"/>
      <c r="H809" s="18"/>
      <c r="I809" s="18"/>
    </row>
    <row r="810" spans="7:9">
      <c r="G810" s="18"/>
      <c r="H810" s="18"/>
      <c r="I810" s="18"/>
    </row>
    <row r="811" spans="7:9">
      <c r="G811" s="18"/>
      <c r="H811" s="18"/>
      <c r="I811" s="18"/>
    </row>
    <row r="812" spans="7:9">
      <c r="G812" s="18"/>
      <c r="H812" s="18"/>
      <c r="I812" s="18"/>
    </row>
    <row r="813" spans="7:9">
      <c r="G813" s="18"/>
      <c r="H813" s="18"/>
      <c r="I813" s="18"/>
    </row>
    <row r="814" spans="7:9">
      <c r="G814" s="18"/>
      <c r="H814" s="18"/>
      <c r="I814" s="18"/>
    </row>
    <row r="815" spans="7:9">
      <c r="G815" s="18"/>
      <c r="H815" s="18"/>
      <c r="I815" s="18"/>
    </row>
    <row r="816" spans="7:9">
      <c r="G816" s="18"/>
      <c r="H816" s="18"/>
      <c r="I816" s="18"/>
    </row>
    <row r="817" spans="7:9">
      <c r="G817" s="18"/>
      <c r="H817" s="18"/>
      <c r="I817" s="18"/>
    </row>
    <row r="818" spans="7:9">
      <c r="G818" s="18"/>
      <c r="H818" s="18"/>
      <c r="I818" s="18"/>
    </row>
    <row r="819" spans="7:9">
      <c r="G819" s="18"/>
      <c r="H819" s="18"/>
      <c r="I819" s="18"/>
    </row>
    <row r="820" spans="7:9">
      <c r="G820" s="18"/>
      <c r="H820" s="18"/>
      <c r="I820" s="18"/>
    </row>
    <row r="821" spans="7:9">
      <c r="G821" s="18"/>
      <c r="H821" s="18"/>
      <c r="I821" s="18"/>
    </row>
    <row r="822" spans="7:9">
      <c r="G822" s="18"/>
      <c r="H822" s="18"/>
      <c r="I822" s="18"/>
    </row>
    <row r="823" spans="7:9">
      <c r="G823" s="18"/>
      <c r="H823" s="18"/>
      <c r="I823" s="18"/>
    </row>
    <row r="824" spans="7:9">
      <c r="G824" s="18"/>
      <c r="H824" s="18"/>
      <c r="I824" s="18"/>
    </row>
    <row r="825" spans="7:9">
      <c r="G825" s="18"/>
      <c r="H825" s="18"/>
      <c r="I825" s="18"/>
    </row>
    <row r="826" spans="7:9">
      <c r="G826" s="18"/>
      <c r="H826" s="18"/>
      <c r="I826" s="18"/>
    </row>
    <row r="827" spans="7:9">
      <c r="G827" s="18"/>
      <c r="H827" s="18"/>
      <c r="I827" s="18"/>
    </row>
    <row r="828" spans="7:9">
      <c r="G828" s="18"/>
      <c r="H828" s="18"/>
      <c r="I828" s="18"/>
    </row>
    <row r="829" spans="7:9">
      <c r="G829" s="18"/>
      <c r="H829" s="18"/>
      <c r="I829" s="18"/>
    </row>
    <row r="830" spans="7:9">
      <c r="G830" s="18"/>
      <c r="H830" s="18"/>
      <c r="I830" s="18"/>
    </row>
    <row r="831" spans="7:9">
      <c r="G831" s="18"/>
      <c r="H831" s="18"/>
      <c r="I831" s="18"/>
    </row>
    <row r="832" spans="7:9">
      <c r="G832" s="18"/>
      <c r="H832" s="18"/>
      <c r="I832" s="18"/>
    </row>
    <row r="833" spans="7:9">
      <c r="G833" s="18"/>
      <c r="H833" s="18"/>
      <c r="I833" s="18"/>
    </row>
    <row r="834" spans="7:9">
      <c r="G834" s="18"/>
      <c r="H834" s="18"/>
      <c r="I834" s="18"/>
    </row>
    <row r="835" spans="7:9">
      <c r="G835" s="18"/>
      <c r="H835" s="18"/>
      <c r="I835" s="18"/>
    </row>
    <row r="836" spans="7:9">
      <c r="G836" s="18"/>
      <c r="H836" s="18"/>
      <c r="I836" s="18"/>
    </row>
    <row r="837" spans="7:9">
      <c r="G837" s="18"/>
      <c r="H837" s="18"/>
      <c r="I837" s="18"/>
    </row>
    <row r="838" spans="7:9">
      <c r="G838" s="18"/>
      <c r="H838" s="18"/>
      <c r="I838" s="18"/>
    </row>
    <row r="839" spans="7:9">
      <c r="G839" s="18"/>
      <c r="H839" s="18"/>
      <c r="I839" s="18"/>
    </row>
    <row r="840" spans="7:9">
      <c r="G840" s="18"/>
      <c r="H840" s="18"/>
      <c r="I840" s="18"/>
    </row>
    <row r="841" spans="7:9">
      <c r="G841" s="18"/>
      <c r="H841" s="18"/>
      <c r="I841" s="18"/>
    </row>
    <row r="842" spans="7:9">
      <c r="G842" s="18"/>
      <c r="H842" s="18"/>
      <c r="I842" s="18"/>
    </row>
    <row r="843" spans="7:9">
      <c r="G843" s="18"/>
      <c r="H843" s="18"/>
      <c r="I843" s="18"/>
    </row>
    <row r="844" spans="7:9">
      <c r="G844" s="18"/>
      <c r="H844" s="18"/>
      <c r="I844" s="18"/>
    </row>
    <row r="845" spans="7:9">
      <c r="G845" s="18"/>
      <c r="H845" s="18"/>
      <c r="I845" s="18"/>
    </row>
    <row r="846" spans="7:9">
      <c r="G846" s="18"/>
      <c r="H846" s="18"/>
      <c r="I846" s="18"/>
    </row>
    <row r="847" spans="7:9">
      <c r="G847" s="18"/>
      <c r="H847" s="18"/>
      <c r="I847" s="18"/>
    </row>
    <row r="848" spans="7:9">
      <c r="G848" s="18"/>
      <c r="H848" s="18"/>
      <c r="I848" s="18"/>
    </row>
    <row r="849" spans="7:9">
      <c r="G849" s="18"/>
      <c r="H849" s="18"/>
      <c r="I849" s="18"/>
    </row>
    <row r="850" spans="7:9">
      <c r="G850" s="18"/>
      <c r="H850" s="18"/>
      <c r="I850" s="18"/>
    </row>
    <row r="851" spans="7:9">
      <c r="G851" s="18"/>
      <c r="H851" s="18"/>
      <c r="I851" s="18"/>
    </row>
    <row r="852" spans="7:9">
      <c r="G852" s="18"/>
      <c r="H852" s="18"/>
      <c r="I852" s="18"/>
    </row>
    <row r="853" spans="7:9">
      <c r="G853" s="18"/>
      <c r="H853" s="18"/>
      <c r="I853" s="18"/>
    </row>
    <row r="854" spans="7:9">
      <c r="G854" s="18"/>
      <c r="H854" s="18"/>
      <c r="I854" s="18"/>
    </row>
    <row r="855" spans="7:9">
      <c r="G855" s="18"/>
      <c r="H855" s="18"/>
      <c r="I855" s="18"/>
    </row>
    <row r="856" spans="7:9">
      <c r="G856" s="18"/>
      <c r="H856" s="18"/>
      <c r="I856" s="18"/>
    </row>
    <row r="857" spans="7:9">
      <c r="G857" s="18"/>
      <c r="H857" s="18"/>
      <c r="I857" s="18"/>
    </row>
    <row r="858" spans="7:9">
      <c r="G858" s="18"/>
      <c r="H858" s="18"/>
      <c r="I858" s="18"/>
    </row>
    <row r="859" spans="7:9">
      <c r="G859" s="18"/>
      <c r="H859" s="18"/>
      <c r="I859" s="18"/>
    </row>
    <row r="860" spans="7:9">
      <c r="G860" s="18"/>
      <c r="H860" s="18"/>
      <c r="I860" s="18"/>
    </row>
    <row r="861" spans="7:9">
      <c r="G861" s="18"/>
      <c r="H861" s="18"/>
      <c r="I861" s="18"/>
    </row>
    <row r="862" spans="7:9">
      <c r="G862" s="18"/>
      <c r="H862" s="18"/>
      <c r="I862" s="18"/>
    </row>
    <row r="863" spans="7:9">
      <c r="G863" s="18"/>
      <c r="H863" s="18"/>
      <c r="I863" s="18"/>
    </row>
    <row r="864" spans="7:9">
      <c r="G864" s="18"/>
      <c r="H864" s="18"/>
      <c r="I864" s="18"/>
    </row>
    <row r="865" spans="7:9">
      <c r="G865" s="18"/>
      <c r="H865" s="18"/>
      <c r="I865" s="18"/>
    </row>
    <row r="866" spans="7:9">
      <c r="G866" s="18"/>
      <c r="H866" s="18"/>
      <c r="I866" s="18"/>
    </row>
    <row r="867" spans="7:9">
      <c r="G867" s="18"/>
      <c r="H867" s="18"/>
      <c r="I867" s="18"/>
    </row>
    <row r="868" spans="7:9">
      <c r="G868" s="18"/>
      <c r="H868" s="18"/>
      <c r="I868" s="18"/>
    </row>
    <row r="869" spans="7:9">
      <c r="G869" s="18"/>
      <c r="H869" s="18"/>
      <c r="I869" s="18"/>
    </row>
    <row r="870" spans="7:9">
      <c r="G870" s="18"/>
      <c r="H870" s="18"/>
      <c r="I870" s="18"/>
    </row>
    <row r="871" spans="7:9">
      <c r="G871" s="18"/>
      <c r="H871" s="18"/>
      <c r="I871" s="18"/>
    </row>
    <row r="872" spans="7:9">
      <c r="G872" s="18"/>
      <c r="H872" s="18"/>
      <c r="I872" s="18"/>
    </row>
    <row r="873" spans="7:9">
      <c r="G873" s="18"/>
      <c r="H873" s="18"/>
      <c r="I873" s="18"/>
    </row>
    <row r="874" spans="7:9">
      <c r="G874" s="18"/>
      <c r="H874" s="18"/>
      <c r="I874" s="18"/>
    </row>
    <row r="875" spans="7:9">
      <c r="G875" s="18"/>
      <c r="H875" s="18"/>
      <c r="I875" s="18"/>
    </row>
    <row r="876" spans="7:9">
      <c r="G876" s="18"/>
      <c r="H876" s="18"/>
      <c r="I876" s="18"/>
    </row>
    <row r="877" spans="7:9">
      <c r="G877" s="18"/>
      <c r="H877" s="18"/>
      <c r="I877" s="18"/>
    </row>
    <row r="878" spans="7:9">
      <c r="G878" s="18"/>
      <c r="H878" s="18"/>
      <c r="I878" s="18"/>
    </row>
    <row r="879" spans="7:9">
      <c r="G879" s="18"/>
      <c r="H879" s="18"/>
      <c r="I879" s="18"/>
    </row>
    <row r="880" spans="7:9">
      <c r="G880" s="18"/>
      <c r="H880" s="18"/>
      <c r="I880" s="18"/>
    </row>
    <row r="881" spans="7:9">
      <c r="G881" s="18"/>
      <c r="H881" s="18"/>
      <c r="I881" s="18"/>
    </row>
    <row r="882" spans="7:9">
      <c r="G882" s="18"/>
      <c r="H882" s="18"/>
      <c r="I882" s="18"/>
    </row>
    <row r="883" spans="7:9">
      <c r="G883" s="18"/>
      <c r="H883" s="18"/>
      <c r="I883" s="18"/>
    </row>
    <row r="884" spans="7:9">
      <c r="G884" s="18"/>
      <c r="H884" s="18"/>
      <c r="I884" s="18"/>
    </row>
    <row r="885" spans="7:9">
      <c r="G885" s="18"/>
      <c r="H885" s="18"/>
      <c r="I885" s="18"/>
    </row>
    <row r="886" spans="7:9">
      <c r="G886" s="18"/>
      <c r="H886" s="18"/>
      <c r="I886" s="18"/>
    </row>
    <row r="887" spans="7:9">
      <c r="G887" s="18"/>
      <c r="H887" s="18"/>
      <c r="I887" s="18"/>
    </row>
    <row r="888" spans="7:9">
      <c r="G888" s="18"/>
      <c r="H888" s="18"/>
      <c r="I888" s="18"/>
    </row>
    <row r="889" spans="7:9">
      <c r="G889" s="18"/>
      <c r="H889" s="18"/>
      <c r="I889" s="18"/>
    </row>
    <row r="890" spans="7:9">
      <c r="G890" s="18"/>
      <c r="H890" s="18"/>
      <c r="I890" s="18"/>
    </row>
    <row r="891" spans="7:9">
      <c r="G891" s="18"/>
      <c r="H891" s="18"/>
      <c r="I891" s="18"/>
    </row>
    <row r="892" spans="7:9">
      <c r="G892" s="18"/>
      <c r="H892" s="18"/>
      <c r="I892" s="18"/>
    </row>
    <row r="893" spans="7:9">
      <c r="G893" s="18"/>
      <c r="H893" s="18"/>
      <c r="I893" s="18"/>
    </row>
    <row r="894" spans="7:9">
      <c r="G894" s="18"/>
      <c r="H894" s="18"/>
      <c r="I894" s="18"/>
    </row>
    <row r="895" spans="7:9">
      <c r="G895" s="18"/>
      <c r="H895" s="18"/>
      <c r="I895" s="18"/>
    </row>
    <row r="896" spans="7:9">
      <c r="G896" s="18"/>
      <c r="H896" s="18"/>
      <c r="I896" s="18"/>
    </row>
    <row r="897" spans="7:9">
      <c r="G897" s="18"/>
      <c r="H897" s="18"/>
      <c r="I897" s="18"/>
    </row>
    <row r="898" spans="7:9">
      <c r="G898" s="18"/>
      <c r="H898" s="18"/>
      <c r="I898" s="18"/>
    </row>
    <row r="899" spans="7:9">
      <c r="G899" s="18"/>
      <c r="H899" s="18"/>
      <c r="I899" s="18"/>
    </row>
    <row r="900" spans="7:9">
      <c r="G900" s="18"/>
      <c r="H900" s="18"/>
      <c r="I900" s="18"/>
    </row>
    <row r="901" spans="7:9">
      <c r="G901" s="18"/>
      <c r="H901" s="18"/>
      <c r="I901" s="18"/>
    </row>
    <row r="902" spans="7:9">
      <c r="G902" s="18"/>
      <c r="H902" s="18"/>
      <c r="I902" s="18"/>
    </row>
    <row r="903" spans="7:9">
      <c r="G903" s="18"/>
      <c r="H903" s="18"/>
      <c r="I903" s="18"/>
    </row>
    <row r="904" spans="7:9">
      <c r="G904" s="18"/>
      <c r="H904" s="18"/>
      <c r="I904" s="18"/>
    </row>
    <row r="905" spans="7:9">
      <c r="G905" s="18"/>
      <c r="H905" s="18"/>
      <c r="I905" s="18"/>
    </row>
    <row r="906" spans="7:9">
      <c r="G906" s="18"/>
      <c r="H906" s="18"/>
      <c r="I906" s="18"/>
    </row>
    <row r="907" spans="7:9">
      <c r="G907" s="18"/>
      <c r="H907" s="18"/>
      <c r="I907" s="18"/>
    </row>
    <row r="908" spans="7:9">
      <c r="G908" s="18"/>
      <c r="H908" s="18"/>
      <c r="I908" s="18"/>
    </row>
    <row r="909" spans="7:9">
      <c r="G909" s="18"/>
      <c r="H909" s="18"/>
      <c r="I909" s="18"/>
    </row>
    <row r="910" spans="7:9">
      <c r="G910" s="18"/>
      <c r="H910" s="18"/>
      <c r="I910" s="18"/>
    </row>
    <row r="911" spans="7:9">
      <c r="G911" s="18"/>
      <c r="H911" s="18"/>
      <c r="I911" s="18"/>
    </row>
    <row r="912" spans="7:9">
      <c r="G912" s="18"/>
      <c r="H912" s="18"/>
      <c r="I912" s="18"/>
    </row>
    <row r="913" spans="7:9">
      <c r="G913" s="18"/>
      <c r="H913" s="18"/>
      <c r="I913" s="18"/>
    </row>
    <row r="914" spans="7:9">
      <c r="G914" s="18"/>
      <c r="H914" s="18"/>
      <c r="I914" s="18"/>
    </row>
    <row r="915" spans="7:9">
      <c r="G915" s="18"/>
      <c r="H915" s="18"/>
      <c r="I915" s="18"/>
    </row>
    <row r="916" spans="7:9">
      <c r="G916" s="18"/>
      <c r="H916" s="18"/>
      <c r="I916" s="18"/>
    </row>
    <row r="917" spans="7:9">
      <c r="G917" s="18"/>
      <c r="H917" s="18"/>
      <c r="I917" s="18"/>
    </row>
    <row r="918" spans="7:9">
      <c r="G918" s="18"/>
      <c r="H918" s="18"/>
      <c r="I918" s="18"/>
    </row>
    <row r="919" spans="7:9">
      <c r="G919" s="18"/>
      <c r="H919" s="18"/>
      <c r="I919" s="18"/>
    </row>
    <row r="920" spans="7:9">
      <c r="G920" s="18"/>
      <c r="H920" s="18"/>
      <c r="I920" s="18"/>
    </row>
    <row r="921" spans="7:9">
      <c r="G921" s="18"/>
      <c r="H921" s="18"/>
      <c r="I921" s="18"/>
    </row>
    <row r="922" spans="7:9">
      <c r="G922" s="18"/>
      <c r="H922" s="18"/>
      <c r="I922" s="18"/>
    </row>
    <row r="923" spans="7:9">
      <c r="G923" s="18"/>
      <c r="H923" s="18"/>
      <c r="I923" s="18"/>
    </row>
    <row r="924" spans="7:9">
      <c r="G924" s="18"/>
      <c r="H924" s="18"/>
      <c r="I924" s="18"/>
    </row>
    <row r="925" spans="7:9">
      <c r="G925" s="18"/>
      <c r="H925" s="18"/>
      <c r="I925" s="18"/>
    </row>
    <row r="926" spans="7:9">
      <c r="G926" s="18"/>
      <c r="H926" s="18"/>
      <c r="I926" s="18"/>
    </row>
    <row r="927" spans="7:9">
      <c r="G927" s="18"/>
      <c r="H927" s="18"/>
      <c r="I927" s="18"/>
    </row>
    <row r="928" spans="7:9">
      <c r="G928" s="18"/>
      <c r="H928" s="18"/>
      <c r="I928" s="18"/>
    </row>
    <row r="929" spans="7:9">
      <c r="G929" s="18"/>
      <c r="H929" s="18"/>
      <c r="I929" s="18"/>
    </row>
    <row r="930" spans="7:9">
      <c r="G930" s="18"/>
      <c r="H930" s="18"/>
      <c r="I930" s="18"/>
    </row>
    <row r="931" spans="7:9">
      <c r="G931" s="18"/>
      <c r="H931" s="18"/>
      <c r="I931" s="18"/>
    </row>
    <row r="932" spans="7:9">
      <c r="G932" s="18"/>
      <c r="H932" s="18"/>
      <c r="I932" s="18"/>
    </row>
    <row r="933" spans="7:9">
      <c r="G933" s="18"/>
      <c r="H933" s="18"/>
      <c r="I933" s="18"/>
    </row>
    <row r="934" spans="7:9">
      <c r="G934" s="18"/>
      <c r="H934" s="18"/>
      <c r="I934" s="18"/>
    </row>
    <row r="935" spans="7:9">
      <c r="G935" s="18"/>
      <c r="H935" s="18"/>
      <c r="I935" s="18"/>
    </row>
    <row r="936" spans="7:9">
      <c r="G936" s="18"/>
      <c r="H936" s="18"/>
      <c r="I936" s="18"/>
    </row>
    <row r="937" spans="7:9">
      <c r="G937" s="18"/>
      <c r="H937" s="18"/>
      <c r="I937" s="18"/>
    </row>
    <row r="938" spans="7:9">
      <c r="G938" s="18"/>
      <c r="H938" s="18"/>
      <c r="I938" s="18"/>
    </row>
    <row r="939" spans="7:9">
      <c r="G939" s="18"/>
      <c r="H939" s="18"/>
      <c r="I939" s="18"/>
    </row>
    <row r="940" spans="7:9">
      <c r="G940" s="18"/>
      <c r="H940" s="18"/>
      <c r="I940" s="18"/>
    </row>
    <row r="941" spans="7:9">
      <c r="G941" s="18"/>
      <c r="H941" s="18"/>
      <c r="I941" s="18"/>
    </row>
    <row r="942" spans="7:9">
      <c r="G942" s="18"/>
      <c r="H942" s="18"/>
      <c r="I942" s="18"/>
    </row>
    <row r="943" spans="7:9">
      <c r="G943" s="18"/>
      <c r="H943" s="18"/>
      <c r="I943" s="18"/>
    </row>
  </sheetData>
  <mergeCells count="2">
    <mergeCell ref="A5:E5"/>
    <mergeCell ref="D6:F6"/>
  </mergeCells>
  <pageMargins left="0.9055118110236221"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WareZ Provider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www.PHILka.RU</dc:creator>
  <cp:lastModifiedBy>Admin</cp:lastModifiedBy>
  <cp:lastPrinted>2014-04-09T23:41:54Z</cp:lastPrinted>
  <dcterms:created xsi:type="dcterms:W3CDTF">2014-04-09T09:48:27Z</dcterms:created>
  <dcterms:modified xsi:type="dcterms:W3CDTF">2014-04-09T23:50:11Z</dcterms:modified>
</cp:coreProperties>
</file>